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<sst xmlns="http://schemas.openxmlformats.org/spreadsheetml/2006/main" count="16" uniqueCount="14">
  <si>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Interest</t>
  </si>
  <si>
    <t>total interest</t>
  </si>
  <si>
    <t>prn</t>
  </si>
  <si>
    <t>Showing of sum of digits versus capital recovery calculations</t>
  </si>
  <si>
    <t>Asset cost</t>
  </si>
  <si>
    <t>no of months</t>
  </si>
  <si>
    <t>payments monthly in arrears</t>
  </si>
  <si>
    <t>Accounting IRR</t>
  </si>
  <si>
    <t>Monthly instalment at the above rate</t>
  </si>
  <si>
    <t>total of instalments</t>
  </si>
  <si>
    <t>as per capital recovery method</t>
  </si>
  <si>
    <t>as per SoD method</t>
  </si>
  <si>
    <t>Principal</t>
  </si>
  <si>
    <t>Invest o/s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</si>
</sst>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0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0" fontId="21" fillId="0" borderId="0" xfId="0" applyFont="1" applyAlignment="1">
      <alignment horizontal="center" wrapText="1"/>
    </xf>
    <xf numFmtId="176" fontId="22" fillId="0" borderId="0" xfId="44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65"/>
          <c:w val="0.709"/>
          <c:h val="0.927"/>
        </c:manualLayout>
      </c:layout>
      <c:lineChart>
        <c:grouping val="standard"/>
        <c:varyColors val="0"/>
        <c:ser>
          <c:idx val="0"/>
          <c:order val="0"/>
          <c:tx>
            <c:v>SOD method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Sheet1!$C$13:$C$72</c:f>
              <c:numCache/>
            </c:numRef>
          </c:val>
          <c:smooth val="0"/>
        </c:ser>
        <c:ser>
          <c:idx val="1"/>
          <c:order val="1"/>
          <c:tx>
            <c:v>IRRmethod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Sheet1!$G$13:$G$72</c:f>
              <c:numCache/>
            </c:numRef>
          </c:val>
          <c:smooth val="0"/>
        </c:ser>
        <c:marker val="1"/>
        <c:axId val="14450533"/>
        <c:axId val="62945934"/>
      </c:lineChart>
      <c:catAx>
        <c:axId val="14450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934"/>
        <c:crosses val="autoZero"/>
        <c:auto val="1"/>
        <c:lblOffset val="100"/>
        <c:tickLblSkip val="4"/>
        <c:noMultiLvlLbl val="0"/>
      </c:catAx>
      <c:valAx>
        <c:axId val="62945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50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5"/>
          <c:y val="0.3815"/>
          <c:w val="0.241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3</xdr:row>
      <xdr:rowOff>76200</xdr:rowOff>
    </xdr:from>
    <xdr:to>
      <xdr:col>17</xdr:col>
      <xdr:colOff>190500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7229475" y="676275"/>
        <a:ext cx="46291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PageLayoutView="0" workbookViewId="0" topLeftCell="A1">
      <selection activeCell="I73" sqref="A1:I73"/>
    </sheetView>
  </sheetViews>
  <sheetFormatPr defaultColWidth="9.140625" defaultRowHeight="12.75"/>
  <cols>
    <col min="1" max="1" width="9.140625" style="1" customWidth="1"/>
    <col min="2" max="2" width="13.421875" style="1" bestFit="1" customWidth="1"/>
    <col min="3" max="4" width="11.7109375" style="1" bestFit="1" customWidth="1"/>
    <col min="5" max="5" width="13.421875" style="1" customWidth="1"/>
    <col min="6" max="6" width="13.421875" style="1" bestFit="1" customWidth="1"/>
    <col min="7" max="8" width="9.140625" style="1" customWidth="1"/>
    <col min="9" max="9" width="10.7109375" style="1" customWidth="1"/>
    <col min="10" max="16384" width="9.140625" style="1" customWidth="1"/>
  </cols>
  <sheetData>
    <row r="1" spans="1:9" ht="15.75">
      <c r="A1" s="2" t="s">
        <v>3</v>
      </c>
      <c r="B1" s="3"/>
      <c r="C1" s="3"/>
      <c r="D1" s="3"/>
      <c r="E1" s="3"/>
      <c r="F1" s="3"/>
      <c r="G1" s="3"/>
      <c r="H1" s="3"/>
      <c r="I1" s="3"/>
    </row>
    <row r="2" spans="1:9" ht="15.75">
      <c r="A2" s="3"/>
      <c r="B2" s="3"/>
      <c r="C2" s="3"/>
      <c r="D2" s="3"/>
      <c r="E2" s="3"/>
      <c r="F2" s="3"/>
      <c r="G2" s="3"/>
      <c r="H2" s="3"/>
      <c r="I2" s="3"/>
    </row>
    <row r="3" spans="1:9" ht="15.75">
      <c r="A3" s="3" t="s">
        <v>4</v>
      </c>
      <c r="B3" s="3"/>
      <c r="C3" s="3"/>
      <c r="D3" s="3">
        <f>1000000</f>
        <v>1000000</v>
      </c>
      <c r="E3" s="3"/>
      <c r="F3" s="3"/>
      <c r="G3" s="3"/>
      <c r="H3" s="3"/>
      <c r="I3" s="3"/>
    </row>
    <row r="4" spans="1:9" ht="15.75">
      <c r="A4" s="3" t="s">
        <v>5</v>
      </c>
      <c r="B4" s="3"/>
      <c r="C4" s="3"/>
      <c r="D4" s="3">
        <v>60</v>
      </c>
      <c r="E4" s="3"/>
      <c r="F4" s="3"/>
      <c r="G4" s="3"/>
      <c r="H4" s="3"/>
      <c r="I4" s="3"/>
    </row>
    <row r="5" spans="1:9" ht="15.75">
      <c r="A5" s="3" t="s">
        <v>6</v>
      </c>
      <c r="B5" s="3"/>
      <c r="C5" s="3"/>
      <c r="D5" s="3">
        <v>0</v>
      </c>
      <c r="E5" s="3"/>
      <c r="F5" s="3"/>
      <c r="G5" s="3"/>
      <c r="H5" s="3"/>
      <c r="I5" s="3"/>
    </row>
    <row r="6" spans="1:9" ht="15.75">
      <c r="A6" s="3" t="s">
        <v>7</v>
      </c>
      <c r="B6" s="3"/>
      <c r="C6" s="3"/>
      <c r="D6" s="4">
        <v>0.12</v>
      </c>
      <c r="E6" s="3"/>
      <c r="F6" s="3"/>
      <c r="G6" s="3"/>
      <c r="H6" s="3"/>
      <c r="I6" s="3"/>
    </row>
    <row r="7" spans="1:9" ht="15.75">
      <c r="A7" s="3" t="s">
        <v>8</v>
      </c>
      <c r="B7" s="3"/>
      <c r="C7" s="3"/>
      <c r="D7" s="3">
        <f>D3/PV(D6/12,60,-1)</f>
        <v>22244.447684901763</v>
      </c>
      <c r="E7" s="5"/>
      <c r="F7" s="3"/>
      <c r="G7" s="3"/>
      <c r="H7" s="3"/>
      <c r="I7" s="3"/>
    </row>
    <row r="8" spans="1:9" ht="15.75">
      <c r="A8" s="3" t="s">
        <v>9</v>
      </c>
      <c r="B8" s="3"/>
      <c r="C8" s="3"/>
      <c r="D8" s="3">
        <f>D7*D4</f>
        <v>1334666.8610941058</v>
      </c>
      <c r="E8" s="3"/>
      <c r="F8" s="3"/>
      <c r="G8" s="3"/>
      <c r="H8" s="3"/>
      <c r="I8" s="3"/>
    </row>
    <row r="9" spans="1:9" ht="15.75">
      <c r="A9" s="3" t="s">
        <v>1</v>
      </c>
      <c r="B9" s="3"/>
      <c r="C9" s="3"/>
      <c r="D9" s="3">
        <f>B13*60-1000000</f>
        <v>334666.86109410576</v>
      </c>
      <c r="E9" s="3"/>
      <c r="F9" s="3"/>
      <c r="G9" s="3"/>
      <c r="H9" s="3"/>
      <c r="I9" s="3"/>
    </row>
    <row r="10" spans="1:9" ht="15.75">
      <c r="A10" s="3"/>
      <c r="B10" s="3"/>
      <c r="C10" s="3"/>
      <c r="D10" s="3"/>
      <c r="E10" s="3"/>
      <c r="F10" s="3"/>
      <c r="G10" s="3"/>
      <c r="H10" s="3"/>
      <c r="I10" s="3"/>
    </row>
    <row r="11" spans="1:9" ht="15.75" customHeight="1">
      <c r="A11" s="3"/>
      <c r="B11" s="6" t="s">
        <v>11</v>
      </c>
      <c r="C11" s="6"/>
      <c r="D11" s="6"/>
      <c r="E11" s="6"/>
      <c r="F11" s="3"/>
      <c r="G11" s="6" t="s">
        <v>10</v>
      </c>
      <c r="H11" s="6"/>
      <c r="I11" s="6"/>
    </row>
    <row r="12" spans="1:9" ht="15.75">
      <c r="A12" s="3"/>
      <c r="B12" s="3"/>
      <c r="C12" s="3" t="s">
        <v>0</v>
      </c>
      <c r="D12" s="3" t="s">
        <v>2</v>
      </c>
      <c r="E12" s="3" t="s">
        <v>13</v>
      </c>
      <c r="F12" s="3"/>
      <c r="G12" s="3" t="s">
        <v>0</v>
      </c>
      <c r="H12" s="3" t="s">
        <v>12</v>
      </c>
      <c r="I12" s="3" t="s">
        <v>13</v>
      </c>
    </row>
    <row r="13" spans="1:9" ht="15.75">
      <c r="A13" s="3">
        <v>1</v>
      </c>
      <c r="B13" s="3">
        <f>D7</f>
        <v>22244.447684901763</v>
      </c>
      <c r="C13" s="3">
        <f>D$9*(60-A12)/SUM(A$13:A$72)</f>
        <v>10972.683970298549</v>
      </c>
      <c r="D13" s="3">
        <f aca="true" t="shared" si="0" ref="D13:D44">B13-C13</f>
        <v>11271.763714603214</v>
      </c>
      <c r="E13" s="3">
        <f>1000000-D13</f>
        <v>988728.2362853967</v>
      </c>
      <c r="F13" s="3"/>
      <c r="G13" s="3">
        <f>D3*D$6/12</f>
        <v>10000</v>
      </c>
      <c r="H13" s="3">
        <f>B13-G13</f>
        <v>12244.447684901763</v>
      </c>
      <c r="I13" s="3">
        <f>1000000-H13</f>
        <v>987755.5523150982</v>
      </c>
    </row>
    <row r="14" spans="1:9" ht="15.75">
      <c r="A14" s="3">
        <f aca="true" t="shared" si="1" ref="A14:A45">+A13+1</f>
        <v>2</v>
      </c>
      <c r="B14" s="3">
        <f aca="true" t="shared" si="2" ref="B14:B45">B13</f>
        <v>22244.447684901763</v>
      </c>
      <c r="C14" s="3">
        <f>D$9*(60-A13)/SUM(A$13:A$72)</f>
        <v>10789.805904126906</v>
      </c>
      <c r="D14" s="3">
        <f t="shared" si="0"/>
        <v>11454.641780774857</v>
      </c>
      <c r="E14" s="3">
        <f aca="true" t="shared" si="3" ref="E14:E45">E13-D14</f>
        <v>977273.5945046219</v>
      </c>
      <c r="F14" s="3"/>
      <c r="G14" s="3">
        <f aca="true" t="shared" si="4" ref="G14:G45">I13*D$6/12</f>
        <v>9877.555523150982</v>
      </c>
      <c r="H14" s="3">
        <f aca="true" t="shared" si="5" ref="H14:H44">B14-G14</f>
        <v>12366.89216175078</v>
      </c>
      <c r="I14" s="3">
        <f>I13-H14</f>
        <v>975388.6601533474</v>
      </c>
    </row>
    <row r="15" spans="1:9" ht="15.75">
      <c r="A15" s="3">
        <f t="shared" si="1"/>
        <v>3</v>
      </c>
      <c r="B15" s="3">
        <f t="shared" si="2"/>
        <v>22244.447684901763</v>
      </c>
      <c r="C15" s="3">
        <f aca="true" t="shared" si="6" ref="C15:C44">D$9*(60-A14)/SUM(A$13:A$72)</f>
        <v>10606.927837955263</v>
      </c>
      <c r="D15" s="3">
        <f t="shared" si="0"/>
        <v>11637.5198469465</v>
      </c>
      <c r="E15" s="3">
        <f t="shared" si="3"/>
        <v>965636.0746576755</v>
      </c>
      <c r="F15" s="3"/>
      <c r="G15" s="3">
        <f t="shared" si="4"/>
        <v>9753.886601533473</v>
      </c>
      <c r="H15" s="3">
        <f t="shared" si="5"/>
        <v>12490.56108336829</v>
      </c>
      <c r="I15" s="3">
        <f aca="true" t="shared" si="7" ref="I15:I45">I14-H15</f>
        <v>962898.0990699792</v>
      </c>
    </row>
    <row r="16" spans="1:9" ht="15.75">
      <c r="A16" s="3">
        <f t="shared" si="1"/>
        <v>4</v>
      </c>
      <c r="B16" s="3">
        <f t="shared" si="2"/>
        <v>22244.447684901763</v>
      </c>
      <c r="C16" s="3">
        <f t="shared" si="6"/>
        <v>10424.04977178362</v>
      </c>
      <c r="D16" s="3">
        <f t="shared" si="0"/>
        <v>11820.397913118142</v>
      </c>
      <c r="E16" s="3">
        <f t="shared" si="3"/>
        <v>953815.6767445573</v>
      </c>
      <c r="F16" s="3"/>
      <c r="G16" s="3">
        <f t="shared" si="4"/>
        <v>9628.98099069979</v>
      </c>
      <c r="H16" s="3">
        <f t="shared" si="5"/>
        <v>12615.466694201972</v>
      </c>
      <c r="I16" s="3">
        <f t="shared" si="7"/>
        <v>950282.6323757772</v>
      </c>
    </row>
    <row r="17" spans="1:9" ht="15.75">
      <c r="A17" s="3">
        <f t="shared" si="1"/>
        <v>5</v>
      </c>
      <c r="B17" s="3">
        <f t="shared" si="2"/>
        <v>22244.447684901763</v>
      </c>
      <c r="C17" s="3">
        <f t="shared" si="6"/>
        <v>10241.171705611978</v>
      </c>
      <c r="D17" s="3">
        <f t="shared" si="0"/>
        <v>12003.275979289785</v>
      </c>
      <c r="E17" s="3">
        <f t="shared" si="3"/>
        <v>941812.4007652676</v>
      </c>
      <c r="F17" s="3"/>
      <c r="G17" s="3">
        <f t="shared" si="4"/>
        <v>9502.826323757772</v>
      </c>
      <c r="H17" s="3">
        <f t="shared" si="5"/>
        <v>12741.62136114399</v>
      </c>
      <c r="I17" s="3">
        <f t="shared" si="7"/>
        <v>937541.0110146332</v>
      </c>
    </row>
    <row r="18" spans="1:9" ht="15.75">
      <c r="A18" s="3">
        <f t="shared" si="1"/>
        <v>6</v>
      </c>
      <c r="B18" s="3">
        <f t="shared" si="2"/>
        <v>22244.447684901763</v>
      </c>
      <c r="C18" s="3">
        <f t="shared" si="6"/>
        <v>10058.293639440339</v>
      </c>
      <c r="D18" s="3">
        <f t="shared" si="0"/>
        <v>12186.154045461424</v>
      </c>
      <c r="E18" s="3">
        <f t="shared" si="3"/>
        <v>929626.2467198061</v>
      </c>
      <c r="F18" s="3"/>
      <c r="G18" s="3">
        <f t="shared" si="4"/>
        <v>9375.410110146333</v>
      </c>
      <c r="H18" s="3">
        <f t="shared" si="5"/>
        <v>12869.03757475543</v>
      </c>
      <c r="I18" s="3">
        <f t="shared" si="7"/>
        <v>924671.9734398779</v>
      </c>
    </row>
    <row r="19" spans="1:9" ht="15.75">
      <c r="A19" s="3">
        <f t="shared" si="1"/>
        <v>7</v>
      </c>
      <c r="B19" s="3">
        <f t="shared" si="2"/>
        <v>22244.447684901763</v>
      </c>
      <c r="C19" s="3">
        <f t="shared" si="6"/>
        <v>9875.415573268696</v>
      </c>
      <c r="D19" s="3">
        <f t="shared" si="0"/>
        <v>12369.032111633067</v>
      </c>
      <c r="E19" s="3">
        <f t="shared" si="3"/>
        <v>917257.214608173</v>
      </c>
      <c r="F19" s="3"/>
      <c r="G19" s="3">
        <f t="shared" si="4"/>
        <v>9246.719734398777</v>
      </c>
      <c r="H19" s="3">
        <f t="shared" si="5"/>
        <v>12997.727950502986</v>
      </c>
      <c r="I19" s="3">
        <f t="shared" si="7"/>
        <v>911674.2454893749</v>
      </c>
    </row>
    <row r="20" spans="1:9" ht="15.75">
      <c r="A20" s="3">
        <f t="shared" si="1"/>
        <v>8</v>
      </c>
      <c r="B20" s="3">
        <f t="shared" si="2"/>
        <v>22244.447684901763</v>
      </c>
      <c r="C20" s="3">
        <f t="shared" si="6"/>
        <v>9692.537507097053</v>
      </c>
      <c r="D20" s="3">
        <f t="shared" si="0"/>
        <v>12551.91017780471</v>
      </c>
      <c r="E20" s="3">
        <f t="shared" si="3"/>
        <v>904705.3044303682</v>
      </c>
      <c r="F20" s="3"/>
      <c r="G20" s="3">
        <f t="shared" si="4"/>
        <v>9116.742454893747</v>
      </c>
      <c r="H20" s="3">
        <f t="shared" si="5"/>
        <v>13127.705230008016</v>
      </c>
      <c r="I20" s="3">
        <f t="shared" si="7"/>
        <v>898546.5402593669</v>
      </c>
    </row>
    <row r="21" spans="1:9" ht="15.75">
      <c r="A21" s="3">
        <f t="shared" si="1"/>
        <v>9</v>
      </c>
      <c r="B21" s="3">
        <f t="shared" si="2"/>
        <v>22244.447684901763</v>
      </c>
      <c r="C21" s="3">
        <f t="shared" si="6"/>
        <v>9509.65944092541</v>
      </c>
      <c r="D21" s="3">
        <f t="shared" si="0"/>
        <v>12734.788243976353</v>
      </c>
      <c r="E21" s="3">
        <f t="shared" si="3"/>
        <v>891970.5161863919</v>
      </c>
      <c r="F21" s="3"/>
      <c r="G21" s="3">
        <f t="shared" si="4"/>
        <v>8985.465402593667</v>
      </c>
      <c r="H21" s="3">
        <f t="shared" si="5"/>
        <v>13258.982282308096</v>
      </c>
      <c r="I21" s="3">
        <f t="shared" si="7"/>
        <v>885287.5579770588</v>
      </c>
    </row>
    <row r="22" spans="1:9" ht="15.75">
      <c r="A22" s="3">
        <f t="shared" si="1"/>
        <v>10</v>
      </c>
      <c r="B22" s="3">
        <f t="shared" si="2"/>
        <v>22244.447684901763</v>
      </c>
      <c r="C22" s="3">
        <f t="shared" si="6"/>
        <v>9326.781374753768</v>
      </c>
      <c r="D22" s="3">
        <f t="shared" si="0"/>
        <v>12917.666310147995</v>
      </c>
      <c r="E22" s="3">
        <f t="shared" si="3"/>
        <v>879052.849876244</v>
      </c>
      <c r="F22" s="3"/>
      <c r="G22" s="3">
        <f t="shared" si="4"/>
        <v>8852.875579770587</v>
      </c>
      <c r="H22" s="3">
        <f t="shared" si="5"/>
        <v>13391.572105131176</v>
      </c>
      <c r="I22" s="3">
        <f t="shared" si="7"/>
        <v>871895.9858719276</v>
      </c>
    </row>
    <row r="23" spans="1:9" ht="15.75">
      <c r="A23" s="3">
        <f t="shared" si="1"/>
        <v>11</v>
      </c>
      <c r="B23" s="3">
        <f t="shared" si="2"/>
        <v>22244.447684901763</v>
      </c>
      <c r="C23" s="3">
        <f t="shared" si="6"/>
        <v>9143.903308582125</v>
      </c>
      <c r="D23" s="3">
        <f t="shared" si="0"/>
        <v>13100.544376319638</v>
      </c>
      <c r="E23" s="3">
        <f t="shared" si="3"/>
        <v>865952.3054999243</v>
      </c>
      <c r="F23" s="3"/>
      <c r="G23" s="3">
        <f t="shared" si="4"/>
        <v>8718.959858719276</v>
      </c>
      <c r="H23" s="3">
        <f t="shared" si="5"/>
        <v>13525.487826182487</v>
      </c>
      <c r="I23" s="3">
        <f t="shared" si="7"/>
        <v>858370.4980457451</v>
      </c>
    </row>
    <row r="24" spans="1:9" ht="15.75">
      <c r="A24" s="3">
        <f t="shared" si="1"/>
        <v>12</v>
      </c>
      <c r="B24" s="3">
        <f t="shared" si="2"/>
        <v>22244.447684901763</v>
      </c>
      <c r="C24" s="3">
        <f t="shared" si="6"/>
        <v>8961.025242410482</v>
      </c>
      <c r="D24" s="3">
        <f t="shared" si="0"/>
        <v>13283.42244249128</v>
      </c>
      <c r="E24" s="3">
        <f t="shared" si="3"/>
        <v>852668.8830574331</v>
      </c>
      <c r="F24" s="3"/>
      <c r="G24" s="3">
        <f t="shared" si="4"/>
        <v>8583.70498045745</v>
      </c>
      <c r="H24" s="3">
        <f t="shared" si="5"/>
        <v>13660.742704444312</v>
      </c>
      <c r="I24" s="3">
        <f t="shared" si="7"/>
        <v>844709.7553413007</v>
      </c>
    </row>
    <row r="25" spans="1:9" ht="15.75">
      <c r="A25" s="3">
        <f t="shared" si="1"/>
        <v>13</v>
      </c>
      <c r="B25" s="3">
        <f t="shared" si="2"/>
        <v>22244.447684901763</v>
      </c>
      <c r="C25" s="3">
        <f t="shared" si="6"/>
        <v>8778.14717623884</v>
      </c>
      <c r="D25" s="3">
        <f t="shared" si="0"/>
        <v>13466.300508662924</v>
      </c>
      <c r="E25" s="3">
        <f t="shared" si="3"/>
        <v>839202.5825487701</v>
      </c>
      <c r="F25" s="3"/>
      <c r="G25" s="3">
        <f t="shared" si="4"/>
        <v>8447.097553413007</v>
      </c>
      <c r="H25" s="3">
        <f t="shared" si="5"/>
        <v>13797.350131488756</v>
      </c>
      <c r="I25" s="3">
        <f t="shared" si="7"/>
        <v>830912.405209812</v>
      </c>
    </row>
    <row r="26" spans="1:9" ht="15.75">
      <c r="A26" s="3">
        <f t="shared" si="1"/>
        <v>14</v>
      </c>
      <c r="B26" s="3">
        <f t="shared" si="2"/>
        <v>22244.447684901763</v>
      </c>
      <c r="C26" s="3">
        <f t="shared" si="6"/>
        <v>8595.269110067196</v>
      </c>
      <c r="D26" s="3">
        <f t="shared" si="0"/>
        <v>13649.178574834566</v>
      </c>
      <c r="E26" s="3">
        <f t="shared" si="3"/>
        <v>825553.4039739355</v>
      </c>
      <c r="F26" s="3"/>
      <c r="G26" s="3">
        <f t="shared" si="4"/>
        <v>8309.12405209812</v>
      </c>
      <c r="H26" s="3">
        <f t="shared" si="5"/>
        <v>13935.323632803644</v>
      </c>
      <c r="I26" s="3">
        <f t="shared" si="7"/>
        <v>816977.0815770084</v>
      </c>
    </row>
    <row r="27" spans="1:9" ht="15.75">
      <c r="A27" s="3">
        <f t="shared" si="1"/>
        <v>15</v>
      </c>
      <c r="B27" s="3">
        <f t="shared" si="2"/>
        <v>22244.447684901763</v>
      </c>
      <c r="C27" s="3">
        <f t="shared" si="6"/>
        <v>8412.391043895554</v>
      </c>
      <c r="D27" s="3">
        <f t="shared" si="0"/>
        <v>13832.05664100621</v>
      </c>
      <c r="E27" s="3">
        <f t="shared" si="3"/>
        <v>811721.3473329293</v>
      </c>
      <c r="F27" s="3"/>
      <c r="G27" s="3">
        <f t="shared" si="4"/>
        <v>8169.770815770084</v>
      </c>
      <c r="H27" s="3">
        <f t="shared" si="5"/>
        <v>14074.67686913168</v>
      </c>
      <c r="I27" s="3">
        <f t="shared" si="7"/>
        <v>802902.4047078767</v>
      </c>
    </row>
    <row r="28" spans="1:9" ht="15.75">
      <c r="A28" s="3">
        <f t="shared" si="1"/>
        <v>16</v>
      </c>
      <c r="B28" s="3">
        <f t="shared" si="2"/>
        <v>22244.447684901763</v>
      </c>
      <c r="C28" s="3">
        <f t="shared" si="6"/>
        <v>8229.51297772391</v>
      </c>
      <c r="D28" s="3">
        <f t="shared" si="0"/>
        <v>14014.934707177852</v>
      </c>
      <c r="E28" s="3">
        <f t="shared" si="3"/>
        <v>797706.4126257515</v>
      </c>
      <c r="F28" s="3"/>
      <c r="G28" s="3">
        <f t="shared" si="4"/>
        <v>8029.024047078768</v>
      </c>
      <c r="H28" s="3">
        <f t="shared" si="5"/>
        <v>14215.423637822994</v>
      </c>
      <c r="I28" s="3">
        <f t="shared" si="7"/>
        <v>788686.9810700538</v>
      </c>
    </row>
    <row r="29" spans="1:9" ht="15.75">
      <c r="A29" s="3">
        <f t="shared" si="1"/>
        <v>17</v>
      </c>
      <c r="B29" s="3">
        <f t="shared" si="2"/>
        <v>22244.447684901763</v>
      </c>
      <c r="C29" s="3">
        <f t="shared" si="6"/>
        <v>8046.634911552269</v>
      </c>
      <c r="D29" s="3">
        <f t="shared" si="0"/>
        <v>14197.812773349495</v>
      </c>
      <c r="E29" s="3">
        <f t="shared" si="3"/>
        <v>783508.599852402</v>
      </c>
      <c r="F29" s="3"/>
      <c r="G29" s="3">
        <f t="shared" si="4"/>
        <v>7886.8698107005375</v>
      </c>
      <c r="H29" s="3">
        <f t="shared" si="5"/>
        <v>14357.577874201226</v>
      </c>
      <c r="I29" s="3">
        <f t="shared" si="7"/>
        <v>774329.4031958525</v>
      </c>
    </row>
    <row r="30" spans="1:9" ht="15.75">
      <c r="A30" s="3">
        <f t="shared" si="1"/>
        <v>18</v>
      </c>
      <c r="B30" s="3">
        <f t="shared" si="2"/>
        <v>22244.447684901763</v>
      </c>
      <c r="C30" s="3">
        <f t="shared" si="6"/>
        <v>7863.756845380627</v>
      </c>
      <c r="D30" s="3">
        <f t="shared" si="0"/>
        <v>14380.690839521136</v>
      </c>
      <c r="E30" s="3">
        <f t="shared" si="3"/>
        <v>769127.9090128809</v>
      </c>
      <c r="F30" s="3"/>
      <c r="G30" s="3">
        <f t="shared" si="4"/>
        <v>7743.294031958525</v>
      </c>
      <c r="H30" s="3">
        <f t="shared" si="5"/>
        <v>14501.153652943238</v>
      </c>
      <c r="I30" s="3">
        <f t="shared" si="7"/>
        <v>759828.2495429093</v>
      </c>
    </row>
    <row r="31" spans="1:9" ht="15.75">
      <c r="A31" s="3">
        <f t="shared" si="1"/>
        <v>19</v>
      </c>
      <c r="B31" s="3">
        <f t="shared" si="2"/>
        <v>22244.447684901763</v>
      </c>
      <c r="C31" s="3">
        <f t="shared" si="6"/>
        <v>7680.878779208985</v>
      </c>
      <c r="D31" s="3">
        <f t="shared" si="0"/>
        <v>14563.568905692777</v>
      </c>
      <c r="E31" s="3">
        <f t="shared" si="3"/>
        <v>754564.3401071881</v>
      </c>
      <c r="F31" s="3"/>
      <c r="G31" s="3">
        <f t="shared" si="4"/>
        <v>7598.282495429093</v>
      </c>
      <c r="H31" s="3">
        <f t="shared" si="5"/>
        <v>14646.165189472671</v>
      </c>
      <c r="I31" s="3">
        <f t="shared" si="7"/>
        <v>745182.0843534366</v>
      </c>
    </row>
    <row r="32" spans="1:9" ht="15.75">
      <c r="A32" s="3">
        <f t="shared" si="1"/>
        <v>20</v>
      </c>
      <c r="B32" s="3">
        <f t="shared" si="2"/>
        <v>22244.447684901763</v>
      </c>
      <c r="C32" s="3">
        <f t="shared" si="6"/>
        <v>7498.000713037342</v>
      </c>
      <c r="D32" s="3">
        <f t="shared" si="0"/>
        <v>14746.446971864421</v>
      </c>
      <c r="E32" s="3">
        <f t="shared" si="3"/>
        <v>739817.8931353237</v>
      </c>
      <c r="F32" s="3"/>
      <c r="G32" s="3">
        <f t="shared" si="4"/>
        <v>7451.820843534366</v>
      </c>
      <c r="H32" s="3">
        <f t="shared" si="5"/>
        <v>14792.626841367397</v>
      </c>
      <c r="I32" s="3">
        <f t="shared" si="7"/>
        <v>730389.4575120693</v>
      </c>
    </row>
    <row r="33" spans="1:9" ht="15.75">
      <c r="A33" s="3">
        <f t="shared" si="1"/>
        <v>21</v>
      </c>
      <c r="B33" s="3">
        <f t="shared" si="2"/>
        <v>22244.447684901763</v>
      </c>
      <c r="C33" s="3">
        <f t="shared" si="6"/>
        <v>7315.1226468657</v>
      </c>
      <c r="D33" s="3">
        <f t="shared" si="0"/>
        <v>14929.325038036062</v>
      </c>
      <c r="E33" s="3">
        <f t="shared" si="3"/>
        <v>724888.5680972876</v>
      </c>
      <c r="F33" s="3"/>
      <c r="G33" s="3">
        <f t="shared" si="4"/>
        <v>7303.894575120692</v>
      </c>
      <c r="H33" s="3">
        <f t="shared" si="5"/>
        <v>14940.55310978107</v>
      </c>
      <c r="I33" s="3">
        <f t="shared" si="7"/>
        <v>715448.9044022881</v>
      </c>
    </row>
    <row r="34" spans="1:9" ht="15.75">
      <c r="A34" s="3">
        <f t="shared" si="1"/>
        <v>22</v>
      </c>
      <c r="B34" s="3">
        <f t="shared" si="2"/>
        <v>22244.447684901763</v>
      </c>
      <c r="C34" s="3">
        <f t="shared" si="6"/>
        <v>7132.244580694057</v>
      </c>
      <c r="D34" s="3">
        <f t="shared" si="0"/>
        <v>15112.203104207707</v>
      </c>
      <c r="E34" s="3">
        <f t="shared" si="3"/>
        <v>709776.3649930798</v>
      </c>
      <c r="F34" s="3"/>
      <c r="G34" s="3">
        <f t="shared" si="4"/>
        <v>7154.489044022881</v>
      </c>
      <c r="H34" s="3">
        <f t="shared" si="5"/>
        <v>15089.958640878882</v>
      </c>
      <c r="I34" s="3">
        <f t="shared" si="7"/>
        <v>700358.9457614092</v>
      </c>
    </row>
    <row r="35" spans="1:9" ht="15.75">
      <c r="A35" s="3">
        <f t="shared" si="1"/>
        <v>23</v>
      </c>
      <c r="B35" s="3">
        <f t="shared" si="2"/>
        <v>22244.447684901763</v>
      </c>
      <c r="C35" s="3">
        <f t="shared" si="6"/>
        <v>6949.366514522414</v>
      </c>
      <c r="D35" s="3">
        <f t="shared" si="0"/>
        <v>15295.081170379348</v>
      </c>
      <c r="E35" s="3">
        <f t="shared" si="3"/>
        <v>694481.2838227005</v>
      </c>
      <c r="F35" s="3"/>
      <c r="G35" s="3">
        <f t="shared" si="4"/>
        <v>7003.589457614093</v>
      </c>
      <c r="H35" s="3">
        <f t="shared" si="5"/>
        <v>15240.85822728767</v>
      </c>
      <c r="I35" s="3">
        <f t="shared" si="7"/>
        <v>685118.0875341216</v>
      </c>
    </row>
    <row r="36" spans="1:9" ht="15.75">
      <c r="A36" s="3">
        <f t="shared" si="1"/>
        <v>24</v>
      </c>
      <c r="B36" s="3">
        <f t="shared" si="2"/>
        <v>22244.447684901763</v>
      </c>
      <c r="C36" s="3">
        <f t="shared" si="6"/>
        <v>6766.488448350772</v>
      </c>
      <c r="D36" s="3">
        <f t="shared" si="0"/>
        <v>15477.95923655099</v>
      </c>
      <c r="E36" s="3">
        <f t="shared" si="3"/>
        <v>679003.3245861495</v>
      </c>
      <c r="F36" s="3"/>
      <c r="G36" s="3">
        <f t="shared" si="4"/>
        <v>6851.180875341215</v>
      </c>
      <c r="H36" s="3">
        <f t="shared" si="5"/>
        <v>15393.266809560548</v>
      </c>
      <c r="I36" s="3">
        <f t="shared" si="7"/>
        <v>669724.820724561</v>
      </c>
    </row>
    <row r="37" spans="1:9" ht="15.75">
      <c r="A37" s="3">
        <f t="shared" si="1"/>
        <v>25</v>
      </c>
      <c r="B37" s="3">
        <f t="shared" si="2"/>
        <v>22244.447684901763</v>
      </c>
      <c r="C37" s="3">
        <f t="shared" si="6"/>
        <v>6583.61038217913</v>
      </c>
      <c r="D37" s="3">
        <f t="shared" si="0"/>
        <v>15660.837302722633</v>
      </c>
      <c r="E37" s="3">
        <f t="shared" si="3"/>
        <v>663342.4872834269</v>
      </c>
      <c r="F37" s="3"/>
      <c r="G37" s="3">
        <f t="shared" si="4"/>
        <v>6697.2482072456105</v>
      </c>
      <c r="H37" s="3">
        <f t="shared" si="5"/>
        <v>15547.199477656151</v>
      </c>
      <c r="I37" s="3">
        <f t="shared" si="7"/>
        <v>654177.6212469048</v>
      </c>
    </row>
    <row r="38" spans="1:9" ht="15.75">
      <c r="A38" s="3">
        <f t="shared" si="1"/>
        <v>26</v>
      </c>
      <c r="B38" s="3">
        <f t="shared" si="2"/>
        <v>22244.447684901763</v>
      </c>
      <c r="C38" s="3">
        <f t="shared" si="6"/>
        <v>6400.7323160074875</v>
      </c>
      <c r="D38" s="3">
        <f t="shared" si="0"/>
        <v>15843.715368894274</v>
      </c>
      <c r="E38" s="3">
        <f t="shared" si="3"/>
        <v>647498.7719145326</v>
      </c>
      <c r="F38" s="3"/>
      <c r="G38" s="3">
        <f t="shared" si="4"/>
        <v>6541.776212469048</v>
      </c>
      <c r="H38" s="3">
        <f t="shared" si="5"/>
        <v>15702.671472432714</v>
      </c>
      <c r="I38" s="3">
        <f t="shared" si="7"/>
        <v>638474.9497744722</v>
      </c>
    </row>
    <row r="39" spans="1:9" ht="15.75">
      <c r="A39" s="3">
        <f t="shared" si="1"/>
        <v>27</v>
      </c>
      <c r="B39" s="3">
        <f t="shared" si="2"/>
        <v>22244.447684901763</v>
      </c>
      <c r="C39" s="3">
        <f t="shared" si="6"/>
        <v>6217.854249835845</v>
      </c>
      <c r="D39" s="3">
        <f t="shared" si="0"/>
        <v>16026.593435065919</v>
      </c>
      <c r="E39" s="3">
        <f t="shared" si="3"/>
        <v>631472.1784794667</v>
      </c>
      <c r="F39" s="3"/>
      <c r="G39" s="3">
        <f t="shared" si="4"/>
        <v>6384.749497744721</v>
      </c>
      <c r="H39" s="3">
        <f t="shared" si="5"/>
        <v>15859.698187157042</v>
      </c>
      <c r="I39" s="3">
        <f t="shared" si="7"/>
        <v>622615.2515873151</v>
      </c>
    </row>
    <row r="40" spans="1:9" ht="15.75">
      <c r="A40" s="3">
        <f t="shared" si="1"/>
        <v>28</v>
      </c>
      <c r="B40" s="3">
        <f t="shared" si="2"/>
        <v>22244.447684901763</v>
      </c>
      <c r="C40" s="3">
        <f t="shared" si="6"/>
        <v>6034.976183664202</v>
      </c>
      <c r="D40" s="3">
        <f t="shared" si="0"/>
        <v>16209.47150123756</v>
      </c>
      <c r="E40" s="3">
        <f t="shared" si="3"/>
        <v>615262.7069782291</v>
      </c>
      <c r="F40" s="3"/>
      <c r="G40" s="3">
        <f t="shared" si="4"/>
        <v>6226.15251587315</v>
      </c>
      <c r="H40" s="3">
        <f t="shared" si="5"/>
        <v>16018.295169028614</v>
      </c>
      <c r="I40" s="3">
        <f t="shared" si="7"/>
        <v>606596.9564182865</v>
      </c>
    </row>
    <row r="41" spans="1:9" ht="15.75">
      <c r="A41" s="3">
        <f t="shared" si="1"/>
        <v>29</v>
      </c>
      <c r="B41" s="3">
        <f t="shared" si="2"/>
        <v>22244.447684901763</v>
      </c>
      <c r="C41" s="3">
        <f t="shared" si="6"/>
        <v>5852.09811749256</v>
      </c>
      <c r="D41" s="3">
        <f t="shared" si="0"/>
        <v>16392.349567409205</v>
      </c>
      <c r="E41" s="3">
        <f t="shared" si="3"/>
        <v>598870.3574108199</v>
      </c>
      <c r="F41" s="3"/>
      <c r="G41" s="3">
        <f t="shared" si="4"/>
        <v>6065.969564182866</v>
      </c>
      <c r="H41" s="3">
        <f t="shared" si="5"/>
        <v>16178.478120718897</v>
      </c>
      <c r="I41" s="3">
        <f t="shared" si="7"/>
        <v>590418.4782975677</v>
      </c>
    </row>
    <row r="42" spans="1:9" ht="15.75">
      <c r="A42" s="3">
        <f t="shared" si="1"/>
        <v>30</v>
      </c>
      <c r="B42" s="3">
        <f t="shared" si="2"/>
        <v>22244.447684901763</v>
      </c>
      <c r="C42" s="3">
        <f t="shared" si="6"/>
        <v>5669.220051320917</v>
      </c>
      <c r="D42" s="3">
        <f t="shared" si="0"/>
        <v>16575.227633580846</v>
      </c>
      <c r="E42" s="3">
        <f t="shared" si="3"/>
        <v>582295.129777239</v>
      </c>
      <c r="F42" s="3"/>
      <c r="G42" s="3">
        <f t="shared" si="4"/>
        <v>5904.184782975677</v>
      </c>
      <c r="H42" s="3">
        <f t="shared" si="5"/>
        <v>16340.262901926086</v>
      </c>
      <c r="I42" s="3">
        <f t="shared" si="7"/>
        <v>574078.2153956416</v>
      </c>
    </row>
    <row r="43" spans="1:9" ht="15.75">
      <c r="A43" s="3">
        <f t="shared" si="1"/>
        <v>31</v>
      </c>
      <c r="B43" s="3">
        <f t="shared" si="2"/>
        <v>22244.447684901763</v>
      </c>
      <c r="C43" s="3">
        <f t="shared" si="6"/>
        <v>5486.3419851492745</v>
      </c>
      <c r="D43" s="3">
        <f t="shared" si="0"/>
        <v>16758.105699752487</v>
      </c>
      <c r="E43" s="3">
        <f t="shared" si="3"/>
        <v>565537.0240774866</v>
      </c>
      <c r="F43" s="3"/>
      <c r="G43" s="3">
        <f t="shared" si="4"/>
        <v>5740.782153956417</v>
      </c>
      <c r="H43" s="3">
        <f t="shared" si="5"/>
        <v>16503.665530945345</v>
      </c>
      <c r="I43" s="3">
        <f t="shared" si="7"/>
        <v>557574.5498646963</v>
      </c>
    </row>
    <row r="44" spans="1:9" ht="15.75">
      <c r="A44" s="3">
        <f t="shared" si="1"/>
        <v>32</v>
      </c>
      <c r="B44" s="3">
        <f t="shared" si="2"/>
        <v>22244.447684901763</v>
      </c>
      <c r="C44" s="3">
        <f t="shared" si="6"/>
        <v>5303.463918977632</v>
      </c>
      <c r="D44" s="3">
        <f t="shared" si="0"/>
        <v>16940.98376592413</v>
      </c>
      <c r="E44" s="3">
        <f t="shared" si="3"/>
        <v>548596.0403115625</v>
      </c>
      <c r="F44" s="3"/>
      <c r="G44" s="3">
        <f t="shared" si="4"/>
        <v>5575.745498646963</v>
      </c>
      <c r="H44" s="3">
        <f t="shared" si="5"/>
        <v>16668.7021862548</v>
      </c>
      <c r="I44" s="3">
        <f t="shared" si="7"/>
        <v>540905.8476784416</v>
      </c>
    </row>
    <row r="45" spans="1:9" ht="15.75">
      <c r="A45" s="3">
        <f t="shared" si="1"/>
        <v>33</v>
      </c>
      <c r="B45" s="3">
        <f t="shared" si="2"/>
        <v>22244.447684901763</v>
      </c>
      <c r="C45" s="3">
        <f aca="true" t="shared" si="8" ref="C45:C72">D$9*(60-A44)/SUM(A$13:A$72)</f>
        <v>5120.585852805989</v>
      </c>
      <c r="D45" s="3">
        <f aca="true" t="shared" si="9" ref="D45:D72">B45-C45</f>
        <v>17123.861832095776</v>
      </c>
      <c r="E45" s="3">
        <f t="shared" si="3"/>
        <v>531472.1784794667</v>
      </c>
      <c r="F45" s="3"/>
      <c r="G45" s="3">
        <f t="shared" si="4"/>
        <v>5409.058476784415</v>
      </c>
      <c r="H45" s="3">
        <f aca="true" t="shared" si="10" ref="H45:H72">B45-G45</f>
        <v>16835.389208117347</v>
      </c>
      <c r="I45" s="3">
        <f t="shared" si="7"/>
        <v>524070.4584703242</v>
      </c>
    </row>
    <row r="46" spans="1:9" ht="15.75">
      <c r="A46" s="3">
        <f aca="true" t="shared" si="11" ref="A46:A72">+A45+1</f>
        <v>34</v>
      </c>
      <c r="B46" s="3">
        <f aca="true" t="shared" si="12" ref="B46:B72">B45</f>
        <v>22244.447684901763</v>
      </c>
      <c r="C46" s="3">
        <f t="shared" si="8"/>
        <v>4937.707786634348</v>
      </c>
      <c r="D46" s="3">
        <f t="shared" si="9"/>
        <v>17306.739898267413</v>
      </c>
      <c r="E46" s="3">
        <f aca="true" t="shared" si="13" ref="E46:E72">E45-D46</f>
        <v>514165.43858119927</v>
      </c>
      <c r="F46" s="3"/>
      <c r="G46" s="3">
        <f aca="true" t="shared" si="14" ref="G46:G72">I45*D$6/12</f>
        <v>5240.704584703242</v>
      </c>
      <c r="H46" s="3">
        <f t="shared" si="10"/>
        <v>17003.74310019852</v>
      </c>
      <c r="I46" s="3">
        <f aca="true" t="shared" si="15" ref="I46:I72">I45-H46</f>
        <v>507066.7153701257</v>
      </c>
    </row>
    <row r="47" spans="1:9" ht="15.75">
      <c r="A47" s="3">
        <f t="shared" si="11"/>
        <v>35</v>
      </c>
      <c r="B47" s="3">
        <f t="shared" si="12"/>
        <v>22244.447684901763</v>
      </c>
      <c r="C47" s="3">
        <f t="shared" si="8"/>
        <v>4754.829720462705</v>
      </c>
      <c r="D47" s="3">
        <f t="shared" si="9"/>
        <v>17489.617964439058</v>
      </c>
      <c r="E47" s="3">
        <f t="shared" si="13"/>
        <v>496675.82061676023</v>
      </c>
      <c r="F47" s="3"/>
      <c r="G47" s="3">
        <f t="shared" si="14"/>
        <v>5070.667153701257</v>
      </c>
      <c r="H47" s="3">
        <f t="shared" si="10"/>
        <v>17173.780531200508</v>
      </c>
      <c r="I47" s="3">
        <f t="shared" si="15"/>
        <v>489892.9348389252</v>
      </c>
    </row>
    <row r="48" spans="1:9" ht="15.75">
      <c r="A48" s="3">
        <f t="shared" si="11"/>
        <v>36</v>
      </c>
      <c r="B48" s="3">
        <f t="shared" si="12"/>
        <v>22244.447684901763</v>
      </c>
      <c r="C48" s="3">
        <f t="shared" si="8"/>
        <v>4571.951654291062</v>
      </c>
      <c r="D48" s="3">
        <f t="shared" si="9"/>
        <v>17672.496030610702</v>
      </c>
      <c r="E48" s="3">
        <f t="shared" si="13"/>
        <v>479003.32458614954</v>
      </c>
      <c r="F48" s="3"/>
      <c r="G48" s="3">
        <f t="shared" si="14"/>
        <v>4898.929348389252</v>
      </c>
      <c r="H48" s="3">
        <f t="shared" si="10"/>
        <v>17345.518336512512</v>
      </c>
      <c r="I48" s="3">
        <f t="shared" si="15"/>
        <v>472547.4165024127</v>
      </c>
    </row>
    <row r="49" spans="1:9" ht="15.75">
      <c r="A49" s="3">
        <f t="shared" si="11"/>
        <v>37</v>
      </c>
      <c r="B49" s="3">
        <f t="shared" si="12"/>
        <v>22244.447684901763</v>
      </c>
      <c r="C49" s="3">
        <f t="shared" si="8"/>
        <v>4389.07358811942</v>
      </c>
      <c r="D49" s="3">
        <f t="shared" si="9"/>
        <v>17855.374096782343</v>
      </c>
      <c r="E49" s="3">
        <f t="shared" si="13"/>
        <v>461147.9504893672</v>
      </c>
      <c r="F49" s="3"/>
      <c r="G49" s="3">
        <f t="shared" si="14"/>
        <v>4725.474165024127</v>
      </c>
      <c r="H49" s="3">
        <f t="shared" si="10"/>
        <v>17518.973519877636</v>
      </c>
      <c r="I49" s="3">
        <f t="shared" si="15"/>
        <v>455028.44298253505</v>
      </c>
    </row>
    <row r="50" spans="1:9" ht="15.75">
      <c r="A50" s="3">
        <f t="shared" si="11"/>
        <v>38</v>
      </c>
      <c r="B50" s="3">
        <f t="shared" si="12"/>
        <v>22244.447684901763</v>
      </c>
      <c r="C50" s="3">
        <f t="shared" si="8"/>
        <v>4206.195521947777</v>
      </c>
      <c r="D50" s="3">
        <f t="shared" si="9"/>
        <v>18038.252162953984</v>
      </c>
      <c r="E50" s="3">
        <f t="shared" si="13"/>
        <v>443109.69832641317</v>
      </c>
      <c r="F50" s="3"/>
      <c r="G50" s="3">
        <f t="shared" si="14"/>
        <v>4550.28442982535</v>
      </c>
      <c r="H50" s="3">
        <f t="shared" si="10"/>
        <v>17694.16325507641</v>
      </c>
      <c r="I50" s="3">
        <f t="shared" si="15"/>
        <v>437334.27972745866</v>
      </c>
    </row>
    <row r="51" spans="1:9" ht="15.75">
      <c r="A51" s="3">
        <f t="shared" si="11"/>
        <v>39</v>
      </c>
      <c r="B51" s="3">
        <f t="shared" si="12"/>
        <v>22244.447684901763</v>
      </c>
      <c r="C51" s="3">
        <f t="shared" si="8"/>
        <v>4023.3174557761345</v>
      </c>
      <c r="D51" s="3">
        <f t="shared" si="9"/>
        <v>18221.13022912563</v>
      </c>
      <c r="E51" s="3">
        <f t="shared" si="13"/>
        <v>424888.56809728756</v>
      </c>
      <c r="F51" s="3"/>
      <c r="G51" s="3">
        <f t="shared" si="14"/>
        <v>4373.342797274587</v>
      </c>
      <c r="H51" s="3">
        <f t="shared" si="10"/>
        <v>17871.104887627174</v>
      </c>
      <c r="I51" s="3">
        <f t="shared" si="15"/>
        <v>419463.1748398315</v>
      </c>
    </row>
    <row r="52" spans="1:9" ht="15.75">
      <c r="A52" s="3">
        <f t="shared" si="11"/>
        <v>40</v>
      </c>
      <c r="B52" s="3">
        <f t="shared" si="12"/>
        <v>22244.447684901763</v>
      </c>
      <c r="C52" s="3">
        <f t="shared" si="8"/>
        <v>3840.4393896044926</v>
      </c>
      <c r="D52" s="3">
        <f t="shared" si="9"/>
        <v>18404.00829529727</v>
      </c>
      <c r="E52" s="3">
        <f t="shared" si="13"/>
        <v>406484.5598019903</v>
      </c>
      <c r="F52" s="3"/>
      <c r="G52" s="3">
        <f t="shared" si="14"/>
        <v>4194.631748398315</v>
      </c>
      <c r="H52" s="3">
        <f t="shared" si="10"/>
        <v>18049.815936503448</v>
      </c>
      <c r="I52" s="3">
        <f t="shared" si="15"/>
        <v>401413.358903328</v>
      </c>
    </row>
    <row r="53" spans="1:9" ht="15.75">
      <c r="A53" s="3">
        <f t="shared" si="11"/>
        <v>41</v>
      </c>
      <c r="B53" s="3">
        <f t="shared" si="12"/>
        <v>22244.447684901763</v>
      </c>
      <c r="C53" s="3">
        <f t="shared" si="8"/>
        <v>3657.56132343285</v>
      </c>
      <c r="D53" s="3">
        <f t="shared" si="9"/>
        <v>18586.886361468914</v>
      </c>
      <c r="E53" s="3">
        <f t="shared" si="13"/>
        <v>387897.67344052135</v>
      </c>
      <c r="F53" s="3"/>
      <c r="G53" s="3">
        <f t="shared" si="14"/>
        <v>4014.13358903328</v>
      </c>
      <c r="H53" s="3">
        <f t="shared" si="10"/>
        <v>18230.31409586848</v>
      </c>
      <c r="I53" s="3">
        <f t="shared" si="15"/>
        <v>383183.0448074595</v>
      </c>
    </row>
    <row r="54" spans="1:9" ht="15.75">
      <c r="A54" s="3">
        <f t="shared" si="11"/>
        <v>42</v>
      </c>
      <c r="B54" s="3">
        <f t="shared" si="12"/>
        <v>22244.447684901763</v>
      </c>
      <c r="C54" s="3">
        <f t="shared" si="8"/>
        <v>3474.683257261207</v>
      </c>
      <c r="D54" s="3">
        <f t="shared" si="9"/>
        <v>18769.764427640555</v>
      </c>
      <c r="E54" s="3">
        <f t="shared" si="13"/>
        <v>369127.9090128808</v>
      </c>
      <c r="F54" s="3"/>
      <c r="G54" s="3">
        <f t="shared" si="14"/>
        <v>3831.830448074595</v>
      </c>
      <c r="H54" s="3">
        <f t="shared" si="10"/>
        <v>18412.61723682717</v>
      </c>
      <c r="I54" s="3">
        <f t="shared" si="15"/>
        <v>364770.42757063237</v>
      </c>
    </row>
    <row r="55" spans="1:9" ht="15.75">
      <c r="A55" s="3">
        <f t="shared" si="11"/>
        <v>43</v>
      </c>
      <c r="B55" s="3">
        <f t="shared" si="12"/>
        <v>22244.447684901763</v>
      </c>
      <c r="C55" s="3">
        <f t="shared" si="8"/>
        <v>3291.805191089565</v>
      </c>
      <c r="D55" s="3">
        <f t="shared" si="9"/>
        <v>18952.642493812196</v>
      </c>
      <c r="E55" s="3">
        <f t="shared" si="13"/>
        <v>350175.2665190686</v>
      </c>
      <c r="F55" s="3"/>
      <c r="G55" s="3">
        <f t="shared" si="14"/>
        <v>3647.704275706323</v>
      </c>
      <c r="H55" s="3">
        <f t="shared" si="10"/>
        <v>18596.74340919544</v>
      </c>
      <c r="I55" s="3">
        <f t="shared" si="15"/>
        <v>346173.6841614369</v>
      </c>
    </row>
    <row r="56" spans="1:9" ht="15.75">
      <c r="A56" s="3">
        <f t="shared" si="11"/>
        <v>44</v>
      </c>
      <c r="B56" s="3">
        <f t="shared" si="12"/>
        <v>22244.447684901763</v>
      </c>
      <c r="C56" s="3">
        <f t="shared" si="8"/>
        <v>3108.9271249179224</v>
      </c>
      <c r="D56" s="3">
        <f t="shared" si="9"/>
        <v>19135.52055998384</v>
      </c>
      <c r="E56" s="3">
        <f t="shared" si="13"/>
        <v>331039.7459590848</v>
      </c>
      <c r="F56" s="3"/>
      <c r="G56" s="3">
        <f t="shared" si="14"/>
        <v>3461.736841614369</v>
      </c>
      <c r="H56" s="3">
        <f t="shared" si="10"/>
        <v>18782.710843287394</v>
      </c>
      <c r="I56" s="3">
        <f t="shared" si="15"/>
        <v>327390.9733181495</v>
      </c>
    </row>
    <row r="57" spans="1:9" ht="15.75">
      <c r="A57" s="3">
        <f t="shared" si="11"/>
        <v>45</v>
      </c>
      <c r="B57" s="3">
        <f t="shared" si="12"/>
        <v>22244.447684901763</v>
      </c>
      <c r="C57" s="3">
        <f t="shared" si="8"/>
        <v>2926.04905874628</v>
      </c>
      <c r="D57" s="3">
        <f t="shared" si="9"/>
        <v>19318.398626155482</v>
      </c>
      <c r="E57" s="3">
        <f t="shared" si="13"/>
        <v>311721.34733292926</v>
      </c>
      <c r="F57" s="3"/>
      <c r="G57" s="3">
        <f t="shared" si="14"/>
        <v>3273.909733181495</v>
      </c>
      <c r="H57" s="3">
        <f t="shared" si="10"/>
        <v>18970.537951720267</v>
      </c>
      <c r="I57" s="3">
        <f t="shared" si="15"/>
        <v>308420.4353664293</v>
      </c>
    </row>
    <row r="58" spans="1:9" ht="15.75">
      <c r="A58" s="3">
        <f t="shared" si="11"/>
        <v>46</v>
      </c>
      <c r="B58" s="3">
        <f t="shared" si="12"/>
        <v>22244.447684901763</v>
      </c>
      <c r="C58" s="3">
        <f t="shared" si="8"/>
        <v>2743.1709925746372</v>
      </c>
      <c r="D58" s="3">
        <f t="shared" si="9"/>
        <v>19501.276692327127</v>
      </c>
      <c r="E58" s="3">
        <f t="shared" si="13"/>
        <v>292220.07064060215</v>
      </c>
      <c r="F58" s="3"/>
      <c r="G58" s="3">
        <f t="shared" si="14"/>
        <v>3084.2043536642927</v>
      </c>
      <c r="H58" s="3">
        <f t="shared" si="10"/>
        <v>19160.24333123747</v>
      </c>
      <c r="I58" s="3">
        <f t="shared" si="15"/>
        <v>289260.1920351918</v>
      </c>
    </row>
    <row r="59" spans="1:9" ht="15.75">
      <c r="A59" s="3">
        <f t="shared" si="11"/>
        <v>47</v>
      </c>
      <c r="B59" s="3">
        <f t="shared" si="12"/>
        <v>22244.447684901763</v>
      </c>
      <c r="C59" s="3">
        <f t="shared" si="8"/>
        <v>2560.2929264029945</v>
      </c>
      <c r="D59" s="3">
        <f t="shared" si="9"/>
        <v>19684.154758498767</v>
      </c>
      <c r="E59" s="3">
        <f t="shared" si="13"/>
        <v>272535.9158821034</v>
      </c>
      <c r="F59" s="3"/>
      <c r="G59" s="3">
        <f t="shared" si="14"/>
        <v>2892.6019203519177</v>
      </c>
      <c r="H59" s="3">
        <f t="shared" si="10"/>
        <v>19351.845764549846</v>
      </c>
      <c r="I59" s="3">
        <f t="shared" si="15"/>
        <v>269908.34627064195</v>
      </c>
    </row>
    <row r="60" spans="1:9" ht="15.75">
      <c r="A60" s="3">
        <f t="shared" si="11"/>
        <v>48</v>
      </c>
      <c r="B60" s="3">
        <f t="shared" si="12"/>
        <v>22244.447684901763</v>
      </c>
      <c r="C60" s="3">
        <f t="shared" si="8"/>
        <v>2377.4148602313526</v>
      </c>
      <c r="D60" s="3">
        <f t="shared" si="9"/>
        <v>19867.03282467041</v>
      </c>
      <c r="E60" s="3">
        <f t="shared" si="13"/>
        <v>252668.88305743298</v>
      </c>
      <c r="F60" s="3"/>
      <c r="G60" s="3">
        <f t="shared" si="14"/>
        <v>2699.083462706419</v>
      </c>
      <c r="H60" s="3">
        <f t="shared" si="10"/>
        <v>19545.364222195345</v>
      </c>
      <c r="I60" s="3">
        <f t="shared" si="15"/>
        <v>250362.9820484466</v>
      </c>
    </row>
    <row r="61" spans="1:9" ht="15.75">
      <c r="A61" s="3">
        <f t="shared" si="11"/>
        <v>49</v>
      </c>
      <c r="B61" s="3">
        <f t="shared" si="12"/>
        <v>22244.447684901763</v>
      </c>
      <c r="C61" s="3">
        <f t="shared" si="8"/>
        <v>2194.53679405971</v>
      </c>
      <c r="D61" s="3">
        <f t="shared" si="9"/>
        <v>20049.910890842053</v>
      </c>
      <c r="E61" s="3">
        <f t="shared" si="13"/>
        <v>232618.97216659092</v>
      </c>
      <c r="F61" s="3"/>
      <c r="G61" s="3">
        <f t="shared" si="14"/>
        <v>2503.6298204844657</v>
      </c>
      <c r="H61" s="3">
        <f t="shared" si="10"/>
        <v>19740.8178644173</v>
      </c>
      <c r="I61" s="3">
        <f t="shared" si="15"/>
        <v>230622.1641840293</v>
      </c>
    </row>
    <row r="62" spans="1:9" ht="15.75">
      <c r="A62" s="3">
        <f t="shared" si="11"/>
        <v>50</v>
      </c>
      <c r="B62" s="3">
        <f t="shared" si="12"/>
        <v>22244.447684901763</v>
      </c>
      <c r="C62" s="3">
        <f t="shared" si="8"/>
        <v>2011.6587278880672</v>
      </c>
      <c r="D62" s="3">
        <f t="shared" si="9"/>
        <v>20232.788957013694</v>
      </c>
      <c r="E62" s="3">
        <f t="shared" si="13"/>
        <v>212386.18320957723</v>
      </c>
      <c r="F62" s="3"/>
      <c r="G62" s="3">
        <f t="shared" si="14"/>
        <v>2306.2216418402927</v>
      </c>
      <c r="H62" s="3">
        <f t="shared" si="10"/>
        <v>19938.22604306147</v>
      </c>
      <c r="I62" s="3">
        <f t="shared" si="15"/>
        <v>210683.93814096783</v>
      </c>
    </row>
    <row r="63" spans="1:9" ht="15.75">
      <c r="A63" s="3">
        <f t="shared" si="11"/>
        <v>51</v>
      </c>
      <c r="B63" s="3">
        <f t="shared" si="12"/>
        <v>22244.447684901763</v>
      </c>
      <c r="C63" s="3">
        <f t="shared" si="8"/>
        <v>1828.780661716425</v>
      </c>
      <c r="D63" s="3">
        <f t="shared" si="9"/>
        <v>20415.66702318534</v>
      </c>
      <c r="E63" s="3">
        <f t="shared" si="13"/>
        <v>191970.51618639188</v>
      </c>
      <c r="F63" s="3"/>
      <c r="G63" s="3">
        <f t="shared" si="14"/>
        <v>2106.8393814096785</v>
      </c>
      <c r="H63" s="3">
        <f t="shared" si="10"/>
        <v>20137.608303492085</v>
      </c>
      <c r="I63" s="3">
        <f t="shared" si="15"/>
        <v>190546.32983747576</v>
      </c>
    </row>
    <row r="64" spans="1:9" ht="15.75">
      <c r="A64" s="3">
        <f t="shared" si="11"/>
        <v>52</v>
      </c>
      <c r="B64" s="3">
        <f t="shared" si="12"/>
        <v>22244.447684901763</v>
      </c>
      <c r="C64" s="3">
        <f t="shared" si="8"/>
        <v>1645.9025955447826</v>
      </c>
      <c r="D64" s="3">
        <f t="shared" si="9"/>
        <v>20598.54508935698</v>
      </c>
      <c r="E64" s="3">
        <f t="shared" si="13"/>
        <v>171371.9710970349</v>
      </c>
      <c r="F64" s="3"/>
      <c r="G64" s="3">
        <f t="shared" si="14"/>
        <v>1905.4632983747576</v>
      </c>
      <c r="H64" s="3">
        <f t="shared" si="10"/>
        <v>20338.984386527005</v>
      </c>
      <c r="I64" s="3">
        <f t="shared" si="15"/>
        <v>170207.34545094875</v>
      </c>
    </row>
    <row r="65" spans="1:9" ht="15.75">
      <c r="A65" s="3">
        <f t="shared" si="11"/>
        <v>53</v>
      </c>
      <c r="B65" s="3">
        <f t="shared" si="12"/>
        <v>22244.447684901763</v>
      </c>
      <c r="C65" s="3">
        <f t="shared" si="8"/>
        <v>1463.02452937314</v>
      </c>
      <c r="D65" s="3">
        <f t="shared" si="9"/>
        <v>20781.423155528624</v>
      </c>
      <c r="E65" s="3">
        <f t="shared" si="13"/>
        <v>150590.54794150626</v>
      </c>
      <c r="F65" s="3"/>
      <c r="G65" s="3">
        <f t="shared" si="14"/>
        <v>1702.0734545094874</v>
      </c>
      <c r="H65" s="3">
        <f t="shared" si="10"/>
        <v>20542.374230392277</v>
      </c>
      <c r="I65" s="3">
        <f t="shared" si="15"/>
        <v>149664.97122055647</v>
      </c>
    </row>
    <row r="66" spans="1:9" ht="15.75">
      <c r="A66" s="3">
        <f t="shared" si="11"/>
        <v>54</v>
      </c>
      <c r="B66" s="3">
        <f t="shared" si="12"/>
        <v>22244.447684901763</v>
      </c>
      <c r="C66" s="3">
        <f t="shared" si="8"/>
        <v>1280.1464632014972</v>
      </c>
      <c r="D66" s="3">
        <f t="shared" si="9"/>
        <v>20964.301221700265</v>
      </c>
      <c r="E66" s="3">
        <f t="shared" si="13"/>
        <v>129626.24671980599</v>
      </c>
      <c r="F66" s="3"/>
      <c r="G66" s="3">
        <f t="shared" si="14"/>
        <v>1496.6497122055646</v>
      </c>
      <c r="H66" s="3">
        <f t="shared" si="10"/>
        <v>20747.797972696197</v>
      </c>
      <c r="I66" s="3">
        <f t="shared" si="15"/>
        <v>128917.17324786028</v>
      </c>
    </row>
    <row r="67" spans="1:9" ht="15.75">
      <c r="A67" s="3">
        <f t="shared" si="11"/>
        <v>55</v>
      </c>
      <c r="B67" s="3">
        <f t="shared" si="12"/>
        <v>22244.447684901763</v>
      </c>
      <c r="C67" s="3">
        <f t="shared" si="8"/>
        <v>1097.268397029855</v>
      </c>
      <c r="D67" s="3">
        <f t="shared" si="9"/>
        <v>21147.179287871906</v>
      </c>
      <c r="E67" s="3">
        <f t="shared" si="13"/>
        <v>108479.06743193409</v>
      </c>
      <c r="F67" s="3"/>
      <c r="G67" s="3">
        <f t="shared" si="14"/>
        <v>1289.1717324786027</v>
      </c>
      <c r="H67" s="3">
        <f t="shared" si="10"/>
        <v>20955.27595242316</v>
      </c>
      <c r="I67" s="3">
        <f t="shared" si="15"/>
        <v>107961.89729543711</v>
      </c>
    </row>
    <row r="68" spans="1:9" ht="15.75">
      <c r="A68" s="3">
        <f t="shared" si="11"/>
        <v>56</v>
      </c>
      <c r="B68" s="3">
        <f t="shared" si="12"/>
        <v>22244.447684901763</v>
      </c>
      <c r="C68" s="3">
        <f t="shared" si="8"/>
        <v>914.3903308582125</v>
      </c>
      <c r="D68" s="3">
        <f t="shared" si="9"/>
        <v>21330.05735404355</v>
      </c>
      <c r="E68" s="3">
        <f t="shared" si="13"/>
        <v>87149.01007789053</v>
      </c>
      <c r="F68" s="3"/>
      <c r="G68" s="3">
        <f t="shared" si="14"/>
        <v>1079.618972954371</v>
      </c>
      <c r="H68" s="3">
        <f t="shared" si="10"/>
        <v>21164.828711947393</v>
      </c>
      <c r="I68" s="3">
        <f t="shared" si="15"/>
        <v>86797.06858348972</v>
      </c>
    </row>
    <row r="69" spans="1:9" ht="15.75">
      <c r="A69" s="3">
        <f t="shared" si="11"/>
        <v>57</v>
      </c>
      <c r="B69" s="3">
        <f t="shared" si="12"/>
        <v>22244.447684901763</v>
      </c>
      <c r="C69" s="3">
        <f t="shared" si="8"/>
        <v>731.51226468657</v>
      </c>
      <c r="D69" s="3">
        <f t="shared" si="9"/>
        <v>21512.93542021519</v>
      </c>
      <c r="E69" s="3">
        <f t="shared" si="13"/>
        <v>65636.07465767534</v>
      </c>
      <c r="F69" s="3"/>
      <c r="G69" s="3">
        <f t="shared" si="14"/>
        <v>867.9706858348972</v>
      </c>
      <c r="H69" s="3">
        <f t="shared" si="10"/>
        <v>21376.476999066865</v>
      </c>
      <c r="I69" s="3">
        <f t="shared" si="15"/>
        <v>65420.59158442285</v>
      </c>
    </row>
    <row r="70" spans="1:9" ht="15.75">
      <c r="A70" s="3">
        <f t="shared" si="11"/>
        <v>58</v>
      </c>
      <c r="B70" s="3">
        <f t="shared" si="12"/>
        <v>22244.447684901763</v>
      </c>
      <c r="C70" s="3">
        <f t="shared" si="8"/>
        <v>548.6341985149274</v>
      </c>
      <c r="D70" s="3">
        <f t="shared" si="9"/>
        <v>21695.813486386836</v>
      </c>
      <c r="E70" s="3">
        <f t="shared" si="13"/>
        <v>43940.26117128851</v>
      </c>
      <c r="F70" s="3"/>
      <c r="G70" s="3">
        <f t="shared" si="14"/>
        <v>654.2059158442285</v>
      </c>
      <c r="H70" s="3">
        <f t="shared" si="10"/>
        <v>21590.241769057535</v>
      </c>
      <c r="I70" s="3">
        <f t="shared" si="15"/>
        <v>43830.34981536532</v>
      </c>
    </row>
    <row r="71" spans="1:9" ht="15.75">
      <c r="A71" s="3">
        <f t="shared" si="11"/>
        <v>59</v>
      </c>
      <c r="B71" s="3">
        <f t="shared" si="12"/>
        <v>22244.447684901763</v>
      </c>
      <c r="C71" s="3">
        <f t="shared" si="8"/>
        <v>365.756132343285</v>
      </c>
      <c r="D71" s="3">
        <f t="shared" si="9"/>
        <v>21878.691552558477</v>
      </c>
      <c r="E71" s="3">
        <f t="shared" si="13"/>
        <v>22061.569618730035</v>
      </c>
      <c r="F71" s="3"/>
      <c r="G71" s="3">
        <f t="shared" si="14"/>
        <v>438.3034981536532</v>
      </c>
      <c r="H71" s="3">
        <f t="shared" si="10"/>
        <v>21806.144186748108</v>
      </c>
      <c r="I71" s="3">
        <f t="shared" si="15"/>
        <v>22024.205628617212</v>
      </c>
    </row>
    <row r="72" spans="1:9" ht="15.75">
      <c r="A72" s="3">
        <f t="shared" si="11"/>
        <v>60</v>
      </c>
      <c r="B72" s="3">
        <f t="shared" si="12"/>
        <v>22244.447684901763</v>
      </c>
      <c r="C72" s="3">
        <f t="shared" si="8"/>
        <v>182.8780661716425</v>
      </c>
      <c r="D72" s="3">
        <f t="shared" si="9"/>
        <v>22061.569618730122</v>
      </c>
      <c r="E72" s="7">
        <f t="shared" si="13"/>
        <v>-8.731149137020111E-11</v>
      </c>
      <c r="F72" s="3"/>
      <c r="G72" s="3">
        <f t="shared" si="14"/>
        <v>220.2420562861721</v>
      </c>
      <c r="H72" s="3">
        <f t="shared" si="10"/>
        <v>22024.20562861559</v>
      </c>
      <c r="I72" s="7">
        <f t="shared" si="15"/>
        <v>1.622538547962904E-09</v>
      </c>
    </row>
    <row r="73" spans="1:9" ht="15.75">
      <c r="A73" s="3"/>
      <c r="B73" s="3"/>
      <c r="C73" s="3"/>
      <c r="D73" s="3"/>
      <c r="E73" s="3"/>
      <c r="F73" s="3"/>
      <c r="G73" s="3"/>
      <c r="H73" s="3"/>
      <c r="I73" s="3"/>
    </row>
  </sheetData>
  <sheetProtection/>
  <mergeCells count="2">
    <mergeCell ref="B11:E11"/>
    <mergeCell ref="G11:I1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Nidhi Bothra</dc:creator>
  <cp:keywords/>
  <dc:description/>
  <cp:lastModifiedBy>Abhirup Ghosh</cp:lastModifiedBy>
  <dcterms:created xsi:type="dcterms:W3CDTF">2003-11-14T09:42:37Z</dcterms:created>
  <dcterms:modified xsi:type="dcterms:W3CDTF">2014-10-08T07:05:34Z</dcterms:modified>
  <cp:category/>
  <cp:version/>
  <cp:contentType/>
  <cp:contentStatus/>
</cp:coreProperties>
</file>