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<sst xmlns="http://schemas.openxmlformats.org/spreadsheetml/2006/main" count="7" uniqueCount="7">
  <si>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Cash Outflow</t>
  </si>
  <si>
    <t>Yearly cash flows</t>
  </si>
  <si>
    <t>NPV</t>
  </si>
  <si>
    <t>Dt diff converted in years</t>
  </si>
  <si>
    <t>Dates of cash flows</t>
  </si>
  <si>
    <t>Interpolation rates</t>
  </si>
  <si>
    <t>Interpolation of XIRR:</t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</si>
</sst>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000000%"/>
    <numFmt numFmtId="179" formatCode="[$-409]dddd\,\ mmmm\ dd\,\ yyyy"/>
    <numFmt numFmtId="180" formatCode="[$-409]d\-mmm\-yy;@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44" applyFont="1" applyAlignment="1">
      <alignment/>
    </xf>
    <xf numFmtId="180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5" fontId="20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J16" sqref="A1:J16"/>
    </sheetView>
  </sheetViews>
  <sheetFormatPr defaultColWidth="9.140625" defaultRowHeight="12.75"/>
  <cols>
    <col min="1" max="1" width="21.140625" style="1" customWidth="1"/>
    <col min="2" max="2" width="20.8515625" style="1" customWidth="1"/>
    <col min="3" max="3" width="25.8515625" style="1" customWidth="1"/>
    <col min="4" max="4" width="9.140625" style="1" customWidth="1"/>
    <col min="5" max="6" width="10.140625" style="1" customWidth="1"/>
    <col min="7" max="7" width="11.140625" style="1" customWidth="1"/>
    <col min="8" max="8" width="9.7109375" style="1" customWidth="1"/>
    <col min="9" max="9" width="10.421875" style="1" customWidth="1"/>
    <col min="10" max="10" width="9.8515625" style="1" customWidth="1"/>
    <col min="11" max="16384" width="9.140625" style="1" customWidth="1"/>
  </cols>
  <sheetData>
    <row r="1" spans="1:10" ht="15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3" t="s">
        <v>6</v>
      </c>
      <c r="B2" s="3"/>
      <c r="C2" s="2"/>
      <c r="D2" s="2"/>
      <c r="E2" s="2"/>
      <c r="F2" s="2"/>
      <c r="G2" s="2"/>
      <c r="H2" s="2"/>
      <c r="I2" s="2"/>
      <c r="J2" s="2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3" t="s">
        <v>2</v>
      </c>
      <c r="B4" s="3"/>
      <c r="C4" s="3"/>
      <c r="D4" s="3"/>
      <c r="E4" s="3">
        <f>SUM(E7:E12)</f>
        <v>94.63604173091565</v>
      </c>
      <c r="F4" s="3">
        <f>SUM(F7:F12)</f>
        <v>63.643844019921204</v>
      </c>
      <c r="G4" s="3">
        <f>SUM(G7:G12)</f>
        <v>4.16579912850915</v>
      </c>
      <c r="H4" s="3">
        <f>SUM(H7:H12)</f>
        <v>0.1975949450851715</v>
      </c>
      <c r="I4" s="3">
        <f>SUM(I7:I12)</f>
        <v>0.0006484624752545187</v>
      </c>
      <c r="J4" s="4">
        <f>SUM(J7:J12)</f>
        <v>1.0132217198588478E-07</v>
      </c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2" t="s">
        <v>0</v>
      </c>
      <c r="B6" s="2" t="s">
        <v>4</v>
      </c>
      <c r="C6" s="2" t="s">
        <v>3</v>
      </c>
      <c r="D6" s="2"/>
      <c r="E6" s="2"/>
      <c r="F6" s="2"/>
      <c r="G6" s="2"/>
      <c r="H6" s="2"/>
      <c r="I6" s="2"/>
      <c r="J6" s="2"/>
    </row>
    <row r="7" spans="1:10" ht="15.75">
      <c r="A7" s="2" t="s">
        <v>1</v>
      </c>
      <c r="B7" s="5">
        <v>38078</v>
      </c>
      <c r="C7" s="6">
        <v>0</v>
      </c>
      <c r="D7" s="6">
        <v>-1000</v>
      </c>
      <c r="E7" s="2">
        <f>$D7/(1+E$15)^$C7</f>
        <v>-1000</v>
      </c>
      <c r="F7" s="2">
        <f aca="true" t="shared" si="0" ref="E7:J12">$D7/(1+F$15)^$C7</f>
        <v>-1000</v>
      </c>
      <c r="G7" s="2">
        <f t="shared" si="0"/>
        <v>-1000</v>
      </c>
      <c r="H7" s="2">
        <f t="shared" si="0"/>
        <v>-1000</v>
      </c>
      <c r="I7" s="2">
        <f t="shared" si="0"/>
        <v>-1000</v>
      </c>
      <c r="J7" s="2">
        <f t="shared" si="0"/>
        <v>-1000</v>
      </c>
    </row>
    <row r="8" spans="1:10" ht="15.75">
      <c r="A8" s="2"/>
      <c r="B8" s="7">
        <v>38485</v>
      </c>
      <c r="C8" s="2">
        <f>(B8-B$7)/365</f>
        <v>1.115068493150685</v>
      </c>
      <c r="D8" s="2">
        <v>300</v>
      </c>
      <c r="E8" s="2">
        <f t="shared" si="0"/>
        <v>269.7525604634059</v>
      </c>
      <c r="F8" s="2">
        <f t="shared" si="0"/>
        <v>267.0441257223996</v>
      </c>
      <c r="G8" s="2">
        <f t="shared" si="0"/>
        <v>261.6409653354621</v>
      </c>
      <c r="H8" s="2">
        <f t="shared" si="0"/>
        <v>261.2702975460661</v>
      </c>
      <c r="I8" s="2">
        <f t="shared" si="0"/>
        <v>261.25186634365383</v>
      </c>
      <c r="J8" s="2">
        <f t="shared" si="0"/>
        <v>261.2518056614791</v>
      </c>
    </row>
    <row r="9" spans="1:10" ht="15.75">
      <c r="A9" s="2"/>
      <c r="B9" s="7">
        <v>38884</v>
      </c>
      <c r="C9" s="2">
        <f>(B9-B$7)/365</f>
        <v>2.208219178082192</v>
      </c>
      <c r="D9" s="2">
        <f>D8</f>
        <v>300</v>
      </c>
      <c r="E9" s="2">
        <f t="shared" si="0"/>
        <v>243.06203716808665</v>
      </c>
      <c r="F9" s="2">
        <f t="shared" si="0"/>
        <v>238.25289352997612</v>
      </c>
      <c r="G9" s="2">
        <f t="shared" si="0"/>
        <v>228.80109752480195</v>
      </c>
      <c r="H9" s="2">
        <f t="shared" si="0"/>
        <v>228.15962782499048</v>
      </c>
      <c r="I9" s="2">
        <f t="shared" si="0"/>
        <v>228.1277544506544</v>
      </c>
      <c r="J9" s="2">
        <f t="shared" si="0"/>
        <v>228.12764951563594</v>
      </c>
    </row>
    <row r="10" spans="1:10" ht="15.75">
      <c r="A10" s="2"/>
      <c r="B10" s="7">
        <v>39434</v>
      </c>
      <c r="C10" s="2">
        <f>(B10-B$7)/365</f>
        <v>3.7150684931506848</v>
      </c>
      <c r="D10" s="2">
        <f>D9</f>
        <v>300</v>
      </c>
      <c r="E10" s="2">
        <f t="shared" si="0"/>
        <v>210.5448361099594</v>
      </c>
      <c r="F10" s="2">
        <f t="shared" si="0"/>
        <v>203.58383176918537</v>
      </c>
      <c r="G10" s="2">
        <f t="shared" si="0"/>
        <v>190.18088807489775</v>
      </c>
      <c r="H10" s="2">
        <f t="shared" si="0"/>
        <v>189.2847110453818</v>
      </c>
      <c r="I10" s="2">
        <f t="shared" si="0"/>
        <v>189.24022654401153</v>
      </c>
      <c r="J10" s="2">
        <f t="shared" si="0"/>
        <v>189.24008009705295</v>
      </c>
    </row>
    <row r="11" spans="1:10" ht="15.75">
      <c r="A11" s="2"/>
      <c r="B11" s="7">
        <v>39771</v>
      </c>
      <c r="C11" s="2">
        <f>(B11-B$7)/365</f>
        <v>4.638356164383562</v>
      </c>
      <c r="D11" s="2">
        <f>D10</f>
        <v>300</v>
      </c>
      <c r="E11" s="2">
        <f t="shared" si="0"/>
        <v>192.80897166622492</v>
      </c>
      <c r="F11" s="2">
        <f t="shared" si="0"/>
        <v>184.88306686954803</v>
      </c>
      <c r="G11" s="2">
        <f t="shared" si="0"/>
        <v>169.81272971876822</v>
      </c>
      <c r="H11" s="2">
        <f t="shared" si="0"/>
        <v>168.81424879867657</v>
      </c>
      <c r="I11" s="2">
        <f t="shared" si="0"/>
        <v>168.76471668331</v>
      </c>
      <c r="J11" s="2">
        <f t="shared" si="0"/>
        <v>168.76455362393295</v>
      </c>
    </row>
    <row r="12" spans="1:10" ht="15.75">
      <c r="A12" s="2"/>
      <c r="B12" s="5">
        <v>40067</v>
      </c>
      <c r="C12" s="2">
        <f>(B12-B$7)/365</f>
        <v>5.449315068493151</v>
      </c>
      <c r="D12" s="2">
        <f>D11</f>
        <v>300</v>
      </c>
      <c r="E12" s="2">
        <f t="shared" si="0"/>
        <v>178.46763632323885</v>
      </c>
      <c r="F12" s="2">
        <f t="shared" si="0"/>
        <v>169.87992612881212</v>
      </c>
      <c r="G12" s="2">
        <f t="shared" si="0"/>
        <v>153.7301184745791</v>
      </c>
      <c r="H12" s="2">
        <f t="shared" si="0"/>
        <v>152.6687097299702</v>
      </c>
      <c r="I12" s="2">
        <f t="shared" si="0"/>
        <v>152.61608444084555</v>
      </c>
      <c r="J12" s="2">
        <f t="shared" si="0"/>
        <v>152.6159112032212</v>
      </c>
    </row>
    <row r="13" spans="1:10" ht="15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3" t="s">
        <v>5</v>
      </c>
      <c r="B15" s="3"/>
      <c r="C15" s="8"/>
      <c r="D15" s="8"/>
      <c r="E15" s="9">
        <v>0.1</v>
      </c>
      <c r="F15" s="9">
        <v>0.11</v>
      </c>
      <c r="G15" s="9">
        <f>$E15+$E4/(E4-F4)*(F15-$E15)</f>
        <v>0.13053544076267415</v>
      </c>
      <c r="H15" s="9">
        <f>F15+F4/(F4-G4)*(G15-F15)</f>
        <v>0.13197372814062813</v>
      </c>
      <c r="I15" s="9">
        <f>G15+G4/(G4-H4)*(H15-G15)</f>
        <v>0.13204534701463938</v>
      </c>
      <c r="J15" s="9">
        <f>H15+H4/(H4-I4)*(I15-H15)</f>
        <v>0.1320455828256663</v>
      </c>
    </row>
    <row r="16" spans="1:10" ht="15.75">
      <c r="A16" s="2"/>
      <c r="B16" s="2"/>
      <c r="C16" s="10"/>
      <c r="D16" s="10"/>
      <c r="E16" s="10"/>
      <c r="F16" s="10"/>
      <c r="G16" s="2"/>
      <c r="H16" s="2"/>
      <c r="I16" s="2"/>
      <c r="J16" s="2"/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>
      <c r="A19" s="2"/>
      <c r="B19" s="2"/>
      <c r="C19" s="2"/>
      <c r="D19" s="2"/>
      <c r="E19" s="11"/>
      <c r="F19" s="2"/>
      <c r="G19" s="2"/>
      <c r="H19" s="2"/>
      <c r="I19" s="2"/>
      <c r="J19" s="2"/>
    </row>
    <row r="20" spans="1:10" ht="15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1996-10-14T23:33:28Z</dcterms:created>
  <dcterms:modified xsi:type="dcterms:W3CDTF">2014-10-08T07:01:29Z</dcterms:modified>
  <cp:category/>
  <cp:version/>
  <cp:contentType/>
  <cp:contentStatus/>
</cp:coreProperties>
</file>