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23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<sst xmlns="http://schemas.openxmlformats.org/spreadsheetml/2006/main" count="50" uniqueCount="46">
  <si>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Asset cost</t>
  </si>
  <si>
    <t>lease rentals</t>
  </si>
  <si>
    <t>no of months in the lease</t>
  </si>
  <si>
    <t>upfront charges</t>
  </si>
  <si>
    <t>residual value</t>
  </si>
  <si>
    <t>Security deposit</t>
  </si>
  <si>
    <t>interest on security deposit</t>
  </si>
  <si>
    <t>interest assumed compounded every month</t>
  </si>
  <si>
    <t>periodicity</t>
  </si>
  <si>
    <t>monthly</t>
  </si>
  <si>
    <t>mode of payments</t>
  </si>
  <si>
    <t>in arrears</t>
  </si>
  <si>
    <t>supplier discount</t>
  </si>
  <si>
    <t>Cashflows</t>
  </si>
  <si>
    <t>Month</t>
  </si>
  <si>
    <t>discount</t>
  </si>
  <si>
    <t>upfront</t>
  </si>
  <si>
    <t>charges</t>
  </si>
  <si>
    <t>security</t>
  </si>
  <si>
    <t>deposit</t>
  </si>
  <si>
    <t>residual</t>
  </si>
  <si>
    <t>rentals</t>
  </si>
  <si>
    <t>Aggregate</t>
  </si>
  <si>
    <t>cashflows</t>
  </si>
  <si>
    <t>Deal cash</t>
  </si>
  <si>
    <t>flows</t>
  </si>
  <si>
    <t>Accounting</t>
  </si>
  <si>
    <t>Accounting flows including sec deposit</t>
  </si>
  <si>
    <t>aggregate IRR</t>
  </si>
  <si>
    <t>2. Computation of rentals from a given IRR</t>
  </si>
  <si>
    <t xml:space="preserve">Note that if the rentals are in advance instead of arrears, the timing of each </t>
  </si>
  <si>
    <t>rental will get shifted one cell up such that the last rental will be received in the 35th</t>
  </si>
  <si>
    <t>month. However, the residual value/ security deposit refund will still be at the end of the lease</t>
  </si>
  <si>
    <t xml:space="preserve">Suppose we want to compute the rentals for the example above, at an aggregate IRR of </t>
  </si>
  <si>
    <t>target aggregate IRR</t>
  </si>
  <si>
    <t>Value in step A</t>
  </si>
  <si>
    <t>Value in step B</t>
  </si>
  <si>
    <t>Initial flows</t>
  </si>
  <si>
    <t>These rentals will exactly produce the desired IRR</t>
  </si>
  <si>
    <t>discounting rate for security deposit</t>
  </si>
  <si>
    <t>discounted</t>
  </si>
  <si>
    <t>val of sec dep</t>
  </si>
  <si>
    <t>Deal IRR</t>
  </si>
  <si>
    <t>Accounting IRR (without security deposit)</t>
  </si>
  <si>
    <t>Accounting IRR (with security deposit)</t>
  </si>
  <si>
    <r>
      <t xml:space="preserve">1. </t>
    </r>
    <r>
      <rPr>
        <b/>
        <sz val="10"/>
        <rFont val="Times New Roman"/>
        <family val="1"/>
      </rPr>
      <t>Computation of IRR with separate discounting rate for security deposit</t>
    </r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</si>
</sst>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%"/>
    <numFmt numFmtId="179" formatCode="#,##0.00000_);[Red]\(#,##0.00000\)"/>
    <numFmt numFmtId="180" formatCode="_(* #,##0.0_);_(* \(#,##0.0\);_(* &quot;-&quot;??_);_(@_)"/>
    <numFmt numFmtId="181" formatCode="_(* #,##0_);_(* \(#,##0\);_(* &quot;-&quot;??_);_(@_)"/>
    <numFmt numFmtId="182" formatCode="#,##0.00;[Red]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Alignment="1">
      <alignment/>
    </xf>
    <xf numFmtId="9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0" fontId="18" fillId="0" borderId="0" xfId="0" applyNumberFormat="1" applyFont="1" applyAlignment="1">
      <alignment/>
    </xf>
    <xf numFmtId="178" fontId="18" fillId="0" borderId="0" xfId="0" applyNumberFormat="1" applyFont="1" applyAlignment="1">
      <alignment/>
    </xf>
    <xf numFmtId="181" fontId="18" fillId="0" borderId="0" xfId="42" applyNumberFormat="1" applyFont="1" applyAlignment="1">
      <alignment/>
    </xf>
    <xf numFmtId="173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79" fontId="1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A1" sqref="A1:L80"/>
    </sheetView>
  </sheetViews>
  <sheetFormatPr defaultColWidth="9.140625" defaultRowHeight="12.75"/>
  <cols>
    <col min="1" max="1" width="9.140625" style="1" customWidth="1"/>
    <col min="2" max="2" width="15.28125" style="1" bestFit="1" customWidth="1"/>
    <col min="3" max="4" width="9.140625" style="1" customWidth="1"/>
    <col min="5" max="5" width="11.28125" style="1" customWidth="1"/>
    <col min="6" max="8" width="9.140625" style="1" customWidth="1"/>
    <col min="9" max="12" width="11.28125" style="1" bestFit="1" customWidth="1"/>
    <col min="13" max="16384" width="9.140625" style="1" customWidth="1"/>
  </cols>
  <sheetData>
    <row r="1" ht="12.75">
      <c r="A1" s="1" t="s">
        <v>45</v>
      </c>
    </row>
    <row r="3" spans="1:5" ht="12.75">
      <c r="A3" s="1" t="s">
        <v>0</v>
      </c>
      <c r="E3" s="1">
        <v>1000000</v>
      </c>
    </row>
    <row r="4" spans="1:5" ht="12.75">
      <c r="A4" s="1" t="s">
        <v>1</v>
      </c>
      <c r="E4" s="1">
        <v>30000</v>
      </c>
    </row>
    <row r="5" spans="1:5" ht="12.75">
      <c r="A5" s="1" t="s">
        <v>2</v>
      </c>
      <c r="E5" s="1">
        <v>36</v>
      </c>
    </row>
    <row r="6" spans="1:5" ht="12.75">
      <c r="A6" s="1" t="s">
        <v>8</v>
      </c>
      <c r="E6" s="1" t="s">
        <v>9</v>
      </c>
    </row>
    <row r="7" spans="1:5" ht="12.75">
      <c r="A7" s="1" t="s">
        <v>10</v>
      </c>
      <c r="E7" s="1" t="s">
        <v>11</v>
      </c>
    </row>
    <row r="8" spans="1:5" ht="12.75">
      <c r="A8" s="1" t="s">
        <v>3</v>
      </c>
      <c r="E8" s="2">
        <v>0.01</v>
      </c>
    </row>
    <row r="9" spans="1:5" ht="12.75">
      <c r="A9" s="1" t="s">
        <v>4</v>
      </c>
      <c r="E9" s="2">
        <v>0.05</v>
      </c>
    </row>
    <row r="10" spans="1:5" ht="12.75">
      <c r="A10" s="1" t="s">
        <v>5</v>
      </c>
      <c r="E10" s="2">
        <v>0.1</v>
      </c>
    </row>
    <row r="11" spans="1:5" ht="12.75">
      <c r="A11" s="1" t="s">
        <v>6</v>
      </c>
      <c r="E11" s="2">
        <v>0</v>
      </c>
    </row>
    <row r="12" ht="12.75">
      <c r="A12" s="1" t="s">
        <v>7</v>
      </c>
    </row>
    <row r="13" spans="1:5" ht="12.75">
      <c r="A13" s="1" t="s">
        <v>12</v>
      </c>
      <c r="E13" s="2">
        <v>0.02</v>
      </c>
    </row>
    <row r="14" ht="12.75">
      <c r="E14" s="2"/>
    </row>
    <row r="15" spans="1:5" ht="12.75">
      <c r="A15" s="3" t="s">
        <v>39</v>
      </c>
      <c r="E15" s="4">
        <v>0.075</v>
      </c>
    </row>
    <row r="16" spans="1:5" ht="12.75">
      <c r="A16" s="1" t="s">
        <v>28</v>
      </c>
      <c r="E16" s="5">
        <f>IRR(I24:I60)*12</f>
        <v>0.0982544537420808</v>
      </c>
    </row>
    <row r="17" spans="1:5" ht="12.75">
      <c r="A17" s="1" t="s">
        <v>42</v>
      </c>
      <c r="E17" s="5">
        <f>IRR(J24:J60)*12</f>
        <v>0.10213740812006589</v>
      </c>
    </row>
    <row r="18" spans="1:5" ht="12.75">
      <c r="A18" s="1" t="s">
        <v>43</v>
      </c>
      <c r="E18" s="5">
        <f>IRR(K24:K60)*12</f>
        <v>0.07785443248430031</v>
      </c>
    </row>
    <row r="19" spans="1:5" ht="12.75">
      <c r="A19" s="1" t="s">
        <v>44</v>
      </c>
      <c r="E19" s="5">
        <f>IRR(L24:L60)*12</f>
        <v>0.0941182251746634</v>
      </c>
    </row>
    <row r="21" ht="12.75">
      <c r="A21" s="1" t="s">
        <v>13</v>
      </c>
    </row>
    <row r="22" spans="1:12" ht="12.75">
      <c r="A22" s="1" t="s">
        <v>14</v>
      </c>
      <c r="B22" s="1" t="s">
        <v>0</v>
      </c>
      <c r="C22" s="1" t="s">
        <v>15</v>
      </c>
      <c r="D22" s="1" t="s">
        <v>16</v>
      </c>
      <c r="E22" s="1" t="s">
        <v>18</v>
      </c>
      <c r="F22" s="1" t="s">
        <v>21</v>
      </c>
      <c r="G22" s="1" t="s">
        <v>20</v>
      </c>
      <c r="H22" s="1" t="s">
        <v>40</v>
      </c>
      <c r="I22" s="1" t="s">
        <v>22</v>
      </c>
      <c r="J22" s="1" t="s">
        <v>24</v>
      </c>
      <c r="K22" s="1" t="s">
        <v>26</v>
      </c>
      <c r="L22" s="1" t="s">
        <v>27</v>
      </c>
    </row>
    <row r="23" spans="4:11" ht="12.75">
      <c r="D23" s="1" t="s">
        <v>17</v>
      </c>
      <c r="E23" s="1" t="s">
        <v>19</v>
      </c>
      <c r="H23" s="1" t="s">
        <v>41</v>
      </c>
      <c r="I23" s="1" t="s">
        <v>23</v>
      </c>
      <c r="J23" s="1" t="s">
        <v>25</v>
      </c>
      <c r="K23" s="1" t="s">
        <v>23</v>
      </c>
    </row>
    <row r="24" spans="1:12" ht="12.75">
      <c r="A24" s="1">
        <v>0</v>
      </c>
      <c r="B24" s="6">
        <f>-E3</f>
        <v>-1000000</v>
      </c>
      <c r="C24" s="1">
        <f>E3*E13</f>
        <v>20000</v>
      </c>
      <c r="D24" s="1">
        <f>E8*E3</f>
        <v>10000</v>
      </c>
      <c r="E24" s="1">
        <f>E10*E3</f>
        <v>100000</v>
      </c>
      <c r="F24" s="1">
        <v>0</v>
      </c>
      <c r="G24" s="2"/>
      <c r="H24" s="7">
        <f>NPV(E15/12,E24:E60)</f>
        <v>617.2601365688205</v>
      </c>
      <c r="I24" s="8">
        <f>B24+C24+D24+F24+G24+H24</f>
        <v>-969382.7398634312</v>
      </c>
      <c r="J24" s="8">
        <f>B24+D24+E24+F24+G24</f>
        <v>-890000</v>
      </c>
      <c r="K24" s="8">
        <f aca="true" t="shared" si="0" ref="K24:K60">B24+F24+G24</f>
        <v>-1000000</v>
      </c>
      <c r="L24" s="8">
        <f aca="true" t="shared" si="1" ref="L24:L60">B24+E24+F24+G24</f>
        <v>-900000</v>
      </c>
    </row>
    <row r="25" spans="1:12" ht="12.75">
      <c r="A25" s="1">
        <v>1</v>
      </c>
      <c r="F25" s="1">
        <f>E4</f>
        <v>30000</v>
      </c>
      <c r="I25" s="8">
        <f aca="true" t="shared" si="2" ref="I25:I60">B25+C25+D25+F25+G25+H25</f>
        <v>30000</v>
      </c>
      <c r="J25" s="8">
        <f aca="true" t="shared" si="3" ref="J25:J60">B25+D25+E25+F25+G25</f>
        <v>30000</v>
      </c>
      <c r="K25" s="8">
        <f t="shared" si="0"/>
        <v>30000</v>
      </c>
      <c r="L25" s="8">
        <f t="shared" si="1"/>
        <v>30000</v>
      </c>
    </row>
    <row r="26" spans="1:12" ht="12.75">
      <c r="A26" s="1">
        <f aca="true" t="shared" si="4" ref="A26:A60">A25+1</f>
        <v>2</v>
      </c>
      <c r="F26" s="1">
        <f aca="true" t="shared" si="5" ref="F26:F60">F25</f>
        <v>30000</v>
      </c>
      <c r="I26" s="8">
        <f t="shared" si="2"/>
        <v>30000</v>
      </c>
      <c r="J26" s="8">
        <f t="shared" si="3"/>
        <v>30000</v>
      </c>
      <c r="K26" s="8">
        <f t="shared" si="0"/>
        <v>30000</v>
      </c>
      <c r="L26" s="8">
        <f t="shared" si="1"/>
        <v>30000</v>
      </c>
    </row>
    <row r="27" spans="1:12" ht="12.75">
      <c r="A27" s="1">
        <f t="shared" si="4"/>
        <v>3</v>
      </c>
      <c r="F27" s="1">
        <f t="shared" si="5"/>
        <v>30000</v>
      </c>
      <c r="I27" s="8">
        <f t="shared" si="2"/>
        <v>30000</v>
      </c>
      <c r="J27" s="8">
        <f t="shared" si="3"/>
        <v>30000</v>
      </c>
      <c r="K27" s="8">
        <f t="shared" si="0"/>
        <v>30000</v>
      </c>
      <c r="L27" s="8">
        <f t="shared" si="1"/>
        <v>30000</v>
      </c>
    </row>
    <row r="28" spans="1:12" ht="12.75">
      <c r="A28" s="1">
        <f t="shared" si="4"/>
        <v>4</v>
      </c>
      <c r="F28" s="1">
        <f t="shared" si="5"/>
        <v>30000</v>
      </c>
      <c r="I28" s="8">
        <f t="shared" si="2"/>
        <v>30000</v>
      </c>
      <c r="J28" s="8">
        <f t="shared" si="3"/>
        <v>30000</v>
      </c>
      <c r="K28" s="8">
        <f t="shared" si="0"/>
        <v>30000</v>
      </c>
      <c r="L28" s="8">
        <f t="shared" si="1"/>
        <v>30000</v>
      </c>
    </row>
    <row r="29" spans="1:12" ht="12.75">
      <c r="A29" s="1">
        <f t="shared" si="4"/>
        <v>5</v>
      </c>
      <c r="F29" s="1">
        <f t="shared" si="5"/>
        <v>30000</v>
      </c>
      <c r="I29" s="8">
        <f t="shared" si="2"/>
        <v>30000</v>
      </c>
      <c r="J29" s="8">
        <f t="shared" si="3"/>
        <v>30000</v>
      </c>
      <c r="K29" s="8">
        <f t="shared" si="0"/>
        <v>30000</v>
      </c>
      <c r="L29" s="8">
        <f t="shared" si="1"/>
        <v>30000</v>
      </c>
    </row>
    <row r="30" spans="1:12" ht="12.75">
      <c r="A30" s="1">
        <f t="shared" si="4"/>
        <v>6</v>
      </c>
      <c r="F30" s="1">
        <f t="shared" si="5"/>
        <v>30000</v>
      </c>
      <c r="I30" s="8">
        <f t="shared" si="2"/>
        <v>30000</v>
      </c>
      <c r="J30" s="8">
        <f t="shared" si="3"/>
        <v>30000</v>
      </c>
      <c r="K30" s="8">
        <f t="shared" si="0"/>
        <v>30000</v>
      </c>
      <c r="L30" s="8">
        <f t="shared" si="1"/>
        <v>30000</v>
      </c>
    </row>
    <row r="31" spans="1:12" ht="12.75">
      <c r="A31" s="1">
        <f t="shared" si="4"/>
        <v>7</v>
      </c>
      <c r="F31" s="1">
        <f t="shared" si="5"/>
        <v>30000</v>
      </c>
      <c r="I31" s="8">
        <f t="shared" si="2"/>
        <v>30000</v>
      </c>
      <c r="J31" s="8">
        <f t="shared" si="3"/>
        <v>30000</v>
      </c>
      <c r="K31" s="8">
        <f t="shared" si="0"/>
        <v>30000</v>
      </c>
      <c r="L31" s="8">
        <f t="shared" si="1"/>
        <v>30000</v>
      </c>
    </row>
    <row r="32" spans="1:12" ht="12.75">
      <c r="A32" s="1">
        <f t="shared" si="4"/>
        <v>8</v>
      </c>
      <c r="F32" s="1">
        <f t="shared" si="5"/>
        <v>30000</v>
      </c>
      <c r="I32" s="8">
        <f t="shared" si="2"/>
        <v>30000</v>
      </c>
      <c r="J32" s="8">
        <f t="shared" si="3"/>
        <v>30000</v>
      </c>
      <c r="K32" s="8">
        <f t="shared" si="0"/>
        <v>30000</v>
      </c>
      <c r="L32" s="8">
        <f t="shared" si="1"/>
        <v>30000</v>
      </c>
    </row>
    <row r="33" spans="1:12" ht="12.75">
      <c r="A33" s="1">
        <f t="shared" si="4"/>
        <v>9</v>
      </c>
      <c r="F33" s="1">
        <f t="shared" si="5"/>
        <v>30000</v>
      </c>
      <c r="I33" s="8">
        <f t="shared" si="2"/>
        <v>30000</v>
      </c>
      <c r="J33" s="8">
        <f t="shared" si="3"/>
        <v>30000</v>
      </c>
      <c r="K33" s="8">
        <f t="shared" si="0"/>
        <v>30000</v>
      </c>
      <c r="L33" s="8">
        <f t="shared" si="1"/>
        <v>30000</v>
      </c>
    </row>
    <row r="34" spans="1:12" ht="12.75">
      <c r="A34" s="1">
        <f t="shared" si="4"/>
        <v>10</v>
      </c>
      <c r="F34" s="1">
        <f t="shared" si="5"/>
        <v>30000</v>
      </c>
      <c r="I34" s="8">
        <f t="shared" si="2"/>
        <v>30000</v>
      </c>
      <c r="J34" s="8">
        <f t="shared" si="3"/>
        <v>30000</v>
      </c>
      <c r="K34" s="8">
        <f t="shared" si="0"/>
        <v>30000</v>
      </c>
      <c r="L34" s="8">
        <f t="shared" si="1"/>
        <v>30000</v>
      </c>
    </row>
    <row r="35" spans="1:12" ht="12.75">
      <c r="A35" s="1">
        <f t="shared" si="4"/>
        <v>11</v>
      </c>
      <c r="F35" s="1">
        <f t="shared" si="5"/>
        <v>30000</v>
      </c>
      <c r="I35" s="8">
        <f t="shared" si="2"/>
        <v>30000</v>
      </c>
      <c r="J35" s="8">
        <f t="shared" si="3"/>
        <v>30000</v>
      </c>
      <c r="K35" s="8">
        <f t="shared" si="0"/>
        <v>30000</v>
      </c>
      <c r="L35" s="8">
        <f t="shared" si="1"/>
        <v>30000</v>
      </c>
    </row>
    <row r="36" spans="1:12" ht="12.75">
      <c r="A36" s="1">
        <f t="shared" si="4"/>
        <v>12</v>
      </c>
      <c r="F36" s="1">
        <f t="shared" si="5"/>
        <v>30000</v>
      </c>
      <c r="I36" s="8">
        <f t="shared" si="2"/>
        <v>30000</v>
      </c>
      <c r="J36" s="8">
        <f t="shared" si="3"/>
        <v>30000</v>
      </c>
      <c r="K36" s="8">
        <f t="shared" si="0"/>
        <v>30000</v>
      </c>
      <c r="L36" s="8">
        <f t="shared" si="1"/>
        <v>30000</v>
      </c>
    </row>
    <row r="37" spans="1:12" ht="12.75">
      <c r="A37" s="1">
        <f t="shared" si="4"/>
        <v>13</v>
      </c>
      <c r="F37" s="1">
        <f t="shared" si="5"/>
        <v>30000</v>
      </c>
      <c r="I37" s="8">
        <f t="shared" si="2"/>
        <v>30000</v>
      </c>
      <c r="J37" s="8">
        <f t="shared" si="3"/>
        <v>30000</v>
      </c>
      <c r="K37" s="8">
        <f t="shared" si="0"/>
        <v>30000</v>
      </c>
      <c r="L37" s="8">
        <f t="shared" si="1"/>
        <v>30000</v>
      </c>
    </row>
    <row r="38" spans="1:12" ht="12.75">
      <c r="A38" s="1">
        <f t="shared" si="4"/>
        <v>14</v>
      </c>
      <c r="F38" s="1">
        <f t="shared" si="5"/>
        <v>30000</v>
      </c>
      <c r="I38" s="8">
        <f t="shared" si="2"/>
        <v>30000</v>
      </c>
      <c r="J38" s="8">
        <f t="shared" si="3"/>
        <v>30000</v>
      </c>
      <c r="K38" s="8">
        <f t="shared" si="0"/>
        <v>30000</v>
      </c>
      <c r="L38" s="8">
        <f t="shared" si="1"/>
        <v>30000</v>
      </c>
    </row>
    <row r="39" spans="1:12" ht="12.75">
      <c r="A39" s="1">
        <f t="shared" si="4"/>
        <v>15</v>
      </c>
      <c r="F39" s="1">
        <f t="shared" si="5"/>
        <v>30000</v>
      </c>
      <c r="I39" s="8">
        <f t="shared" si="2"/>
        <v>30000</v>
      </c>
      <c r="J39" s="8">
        <f t="shared" si="3"/>
        <v>30000</v>
      </c>
      <c r="K39" s="8">
        <f t="shared" si="0"/>
        <v>30000</v>
      </c>
      <c r="L39" s="8">
        <f t="shared" si="1"/>
        <v>30000</v>
      </c>
    </row>
    <row r="40" spans="1:12" ht="12.75">
      <c r="A40" s="1">
        <f t="shared" si="4"/>
        <v>16</v>
      </c>
      <c r="F40" s="1">
        <f t="shared" si="5"/>
        <v>30000</v>
      </c>
      <c r="I40" s="8">
        <f t="shared" si="2"/>
        <v>30000</v>
      </c>
      <c r="J40" s="8">
        <f t="shared" si="3"/>
        <v>30000</v>
      </c>
      <c r="K40" s="8">
        <f t="shared" si="0"/>
        <v>30000</v>
      </c>
      <c r="L40" s="8">
        <f t="shared" si="1"/>
        <v>30000</v>
      </c>
    </row>
    <row r="41" spans="1:12" ht="12.75">
      <c r="A41" s="1">
        <f t="shared" si="4"/>
        <v>17</v>
      </c>
      <c r="F41" s="1">
        <f t="shared" si="5"/>
        <v>30000</v>
      </c>
      <c r="I41" s="8">
        <f t="shared" si="2"/>
        <v>30000</v>
      </c>
      <c r="J41" s="8">
        <f t="shared" si="3"/>
        <v>30000</v>
      </c>
      <c r="K41" s="8">
        <f t="shared" si="0"/>
        <v>30000</v>
      </c>
      <c r="L41" s="8">
        <f t="shared" si="1"/>
        <v>30000</v>
      </c>
    </row>
    <row r="42" spans="1:12" ht="12.75">
      <c r="A42" s="1">
        <f t="shared" si="4"/>
        <v>18</v>
      </c>
      <c r="F42" s="1">
        <f t="shared" si="5"/>
        <v>30000</v>
      </c>
      <c r="I42" s="8">
        <f t="shared" si="2"/>
        <v>30000</v>
      </c>
      <c r="J42" s="8">
        <f t="shared" si="3"/>
        <v>30000</v>
      </c>
      <c r="K42" s="8">
        <f t="shared" si="0"/>
        <v>30000</v>
      </c>
      <c r="L42" s="8">
        <f t="shared" si="1"/>
        <v>30000</v>
      </c>
    </row>
    <row r="43" spans="1:12" ht="12.75">
      <c r="A43" s="1">
        <f t="shared" si="4"/>
        <v>19</v>
      </c>
      <c r="F43" s="1">
        <f t="shared" si="5"/>
        <v>30000</v>
      </c>
      <c r="I43" s="8">
        <f t="shared" si="2"/>
        <v>30000</v>
      </c>
      <c r="J43" s="8">
        <f t="shared" si="3"/>
        <v>30000</v>
      </c>
      <c r="K43" s="8">
        <f t="shared" si="0"/>
        <v>30000</v>
      </c>
      <c r="L43" s="8">
        <f t="shared" si="1"/>
        <v>30000</v>
      </c>
    </row>
    <row r="44" spans="1:12" ht="12.75">
      <c r="A44" s="1">
        <f t="shared" si="4"/>
        <v>20</v>
      </c>
      <c r="F44" s="1">
        <f t="shared" si="5"/>
        <v>30000</v>
      </c>
      <c r="I44" s="8">
        <f t="shared" si="2"/>
        <v>30000</v>
      </c>
      <c r="J44" s="8">
        <f t="shared" si="3"/>
        <v>30000</v>
      </c>
      <c r="K44" s="8">
        <f t="shared" si="0"/>
        <v>30000</v>
      </c>
      <c r="L44" s="8">
        <f t="shared" si="1"/>
        <v>30000</v>
      </c>
    </row>
    <row r="45" spans="1:12" ht="12.75">
      <c r="A45" s="1">
        <f t="shared" si="4"/>
        <v>21</v>
      </c>
      <c r="F45" s="1">
        <f t="shared" si="5"/>
        <v>30000</v>
      </c>
      <c r="I45" s="8">
        <f t="shared" si="2"/>
        <v>30000</v>
      </c>
      <c r="J45" s="8">
        <f t="shared" si="3"/>
        <v>30000</v>
      </c>
      <c r="K45" s="8">
        <f t="shared" si="0"/>
        <v>30000</v>
      </c>
      <c r="L45" s="8">
        <f t="shared" si="1"/>
        <v>30000</v>
      </c>
    </row>
    <row r="46" spans="1:12" ht="12.75">
      <c r="A46" s="1">
        <f t="shared" si="4"/>
        <v>22</v>
      </c>
      <c r="F46" s="1">
        <f t="shared" si="5"/>
        <v>30000</v>
      </c>
      <c r="I46" s="8">
        <f t="shared" si="2"/>
        <v>30000</v>
      </c>
      <c r="J46" s="8">
        <f t="shared" si="3"/>
        <v>30000</v>
      </c>
      <c r="K46" s="8">
        <f t="shared" si="0"/>
        <v>30000</v>
      </c>
      <c r="L46" s="8">
        <f t="shared" si="1"/>
        <v>30000</v>
      </c>
    </row>
    <row r="47" spans="1:12" ht="12.75">
      <c r="A47" s="1">
        <f t="shared" si="4"/>
        <v>23</v>
      </c>
      <c r="F47" s="1">
        <f t="shared" si="5"/>
        <v>30000</v>
      </c>
      <c r="I47" s="8">
        <f t="shared" si="2"/>
        <v>30000</v>
      </c>
      <c r="J47" s="8">
        <f t="shared" si="3"/>
        <v>30000</v>
      </c>
      <c r="K47" s="8">
        <f t="shared" si="0"/>
        <v>30000</v>
      </c>
      <c r="L47" s="8">
        <f t="shared" si="1"/>
        <v>30000</v>
      </c>
    </row>
    <row r="48" spans="1:12" ht="12.75">
      <c r="A48" s="1">
        <f t="shared" si="4"/>
        <v>24</v>
      </c>
      <c r="F48" s="1">
        <f t="shared" si="5"/>
        <v>30000</v>
      </c>
      <c r="I48" s="8">
        <f t="shared" si="2"/>
        <v>30000</v>
      </c>
      <c r="J48" s="8">
        <f t="shared" si="3"/>
        <v>30000</v>
      </c>
      <c r="K48" s="8">
        <f t="shared" si="0"/>
        <v>30000</v>
      </c>
      <c r="L48" s="8">
        <f t="shared" si="1"/>
        <v>30000</v>
      </c>
    </row>
    <row r="49" spans="1:12" ht="12.75">
      <c r="A49" s="1">
        <f t="shared" si="4"/>
        <v>25</v>
      </c>
      <c r="F49" s="1">
        <f t="shared" si="5"/>
        <v>30000</v>
      </c>
      <c r="I49" s="8">
        <f t="shared" si="2"/>
        <v>30000</v>
      </c>
      <c r="J49" s="8">
        <f t="shared" si="3"/>
        <v>30000</v>
      </c>
      <c r="K49" s="8">
        <f t="shared" si="0"/>
        <v>30000</v>
      </c>
      <c r="L49" s="8">
        <f t="shared" si="1"/>
        <v>30000</v>
      </c>
    </row>
    <row r="50" spans="1:12" ht="12.75">
      <c r="A50" s="1">
        <f t="shared" si="4"/>
        <v>26</v>
      </c>
      <c r="F50" s="1">
        <f t="shared" si="5"/>
        <v>30000</v>
      </c>
      <c r="I50" s="8">
        <f t="shared" si="2"/>
        <v>30000</v>
      </c>
      <c r="J50" s="8">
        <f t="shared" si="3"/>
        <v>30000</v>
      </c>
      <c r="K50" s="8">
        <f t="shared" si="0"/>
        <v>30000</v>
      </c>
      <c r="L50" s="8">
        <f t="shared" si="1"/>
        <v>30000</v>
      </c>
    </row>
    <row r="51" spans="1:12" ht="12.75">
      <c r="A51" s="1">
        <f t="shared" si="4"/>
        <v>27</v>
      </c>
      <c r="F51" s="1">
        <f t="shared" si="5"/>
        <v>30000</v>
      </c>
      <c r="I51" s="8">
        <f t="shared" si="2"/>
        <v>30000</v>
      </c>
      <c r="J51" s="8">
        <f t="shared" si="3"/>
        <v>30000</v>
      </c>
      <c r="K51" s="8">
        <f t="shared" si="0"/>
        <v>30000</v>
      </c>
      <c r="L51" s="8">
        <f t="shared" si="1"/>
        <v>30000</v>
      </c>
    </row>
    <row r="52" spans="1:12" ht="12.75">
      <c r="A52" s="1">
        <f t="shared" si="4"/>
        <v>28</v>
      </c>
      <c r="F52" s="1">
        <f t="shared" si="5"/>
        <v>30000</v>
      </c>
      <c r="I52" s="8">
        <f t="shared" si="2"/>
        <v>30000</v>
      </c>
      <c r="J52" s="8">
        <f t="shared" si="3"/>
        <v>30000</v>
      </c>
      <c r="K52" s="8">
        <f t="shared" si="0"/>
        <v>30000</v>
      </c>
      <c r="L52" s="8">
        <f t="shared" si="1"/>
        <v>30000</v>
      </c>
    </row>
    <row r="53" spans="1:12" ht="12.75">
      <c r="A53" s="1">
        <f t="shared" si="4"/>
        <v>29</v>
      </c>
      <c r="F53" s="1">
        <f t="shared" si="5"/>
        <v>30000</v>
      </c>
      <c r="I53" s="8">
        <f t="shared" si="2"/>
        <v>30000</v>
      </c>
      <c r="J53" s="8">
        <f t="shared" si="3"/>
        <v>30000</v>
      </c>
      <c r="K53" s="8">
        <f t="shared" si="0"/>
        <v>30000</v>
      </c>
      <c r="L53" s="8">
        <f t="shared" si="1"/>
        <v>30000</v>
      </c>
    </row>
    <row r="54" spans="1:12" ht="12.75">
      <c r="A54" s="1">
        <f t="shared" si="4"/>
        <v>30</v>
      </c>
      <c r="F54" s="1">
        <f t="shared" si="5"/>
        <v>30000</v>
      </c>
      <c r="I54" s="8">
        <f t="shared" si="2"/>
        <v>30000</v>
      </c>
      <c r="J54" s="8">
        <f t="shared" si="3"/>
        <v>30000</v>
      </c>
      <c r="K54" s="8">
        <f t="shared" si="0"/>
        <v>30000</v>
      </c>
      <c r="L54" s="8">
        <f t="shared" si="1"/>
        <v>30000</v>
      </c>
    </row>
    <row r="55" spans="1:12" ht="12.75">
      <c r="A55" s="1">
        <f t="shared" si="4"/>
        <v>31</v>
      </c>
      <c r="F55" s="1">
        <f t="shared" si="5"/>
        <v>30000</v>
      </c>
      <c r="I55" s="8">
        <f t="shared" si="2"/>
        <v>30000</v>
      </c>
      <c r="J55" s="8">
        <f t="shared" si="3"/>
        <v>30000</v>
      </c>
      <c r="K55" s="8">
        <f t="shared" si="0"/>
        <v>30000</v>
      </c>
      <c r="L55" s="8">
        <f t="shared" si="1"/>
        <v>30000</v>
      </c>
    </row>
    <row r="56" spans="1:12" ht="12.75">
      <c r="A56" s="1">
        <f t="shared" si="4"/>
        <v>32</v>
      </c>
      <c r="F56" s="1">
        <f t="shared" si="5"/>
        <v>30000</v>
      </c>
      <c r="I56" s="8">
        <f t="shared" si="2"/>
        <v>30000</v>
      </c>
      <c r="J56" s="8">
        <f t="shared" si="3"/>
        <v>30000</v>
      </c>
      <c r="K56" s="8">
        <f t="shared" si="0"/>
        <v>30000</v>
      </c>
      <c r="L56" s="8">
        <f t="shared" si="1"/>
        <v>30000</v>
      </c>
    </row>
    <row r="57" spans="1:12" ht="12.75">
      <c r="A57" s="1">
        <f t="shared" si="4"/>
        <v>33</v>
      </c>
      <c r="F57" s="1">
        <f t="shared" si="5"/>
        <v>30000</v>
      </c>
      <c r="I57" s="8">
        <f t="shared" si="2"/>
        <v>30000</v>
      </c>
      <c r="J57" s="8">
        <f t="shared" si="3"/>
        <v>30000</v>
      </c>
      <c r="K57" s="8">
        <f t="shared" si="0"/>
        <v>30000</v>
      </c>
      <c r="L57" s="8">
        <f t="shared" si="1"/>
        <v>30000</v>
      </c>
    </row>
    <row r="58" spans="1:12" ht="12.75">
      <c r="A58" s="1">
        <f t="shared" si="4"/>
        <v>34</v>
      </c>
      <c r="F58" s="1">
        <f t="shared" si="5"/>
        <v>30000</v>
      </c>
      <c r="I58" s="8">
        <f t="shared" si="2"/>
        <v>30000</v>
      </c>
      <c r="J58" s="8">
        <f t="shared" si="3"/>
        <v>30000</v>
      </c>
      <c r="K58" s="8">
        <f t="shared" si="0"/>
        <v>30000</v>
      </c>
      <c r="L58" s="8">
        <f t="shared" si="1"/>
        <v>30000</v>
      </c>
    </row>
    <row r="59" spans="1:12" ht="12.75">
      <c r="A59" s="1">
        <f t="shared" si="4"/>
        <v>35</v>
      </c>
      <c r="F59" s="1">
        <f t="shared" si="5"/>
        <v>30000</v>
      </c>
      <c r="I59" s="8">
        <f t="shared" si="2"/>
        <v>30000</v>
      </c>
      <c r="J59" s="8">
        <f t="shared" si="3"/>
        <v>30000</v>
      </c>
      <c r="K59" s="8">
        <f t="shared" si="0"/>
        <v>30000</v>
      </c>
      <c r="L59" s="8">
        <f t="shared" si="1"/>
        <v>30000</v>
      </c>
    </row>
    <row r="60" spans="1:12" ht="12.75">
      <c r="A60" s="1">
        <f t="shared" si="4"/>
        <v>36</v>
      </c>
      <c r="E60" s="1">
        <f>-E10*E3*(1+E11/12)^E5</f>
        <v>-100000</v>
      </c>
      <c r="F60" s="1">
        <f t="shared" si="5"/>
        <v>30000</v>
      </c>
      <c r="G60" s="1">
        <f>E9*E3</f>
        <v>50000</v>
      </c>
      <c r="I60" s="8">
        <f t="shared" si="2"/>
        <v>80000</v>
      </c>
      <c r="J60" s="8">
        <f t="shared" si="3"/>
        <v>-20000</v>
      </c>
      <c r="K60" s="8">
        <f t="shared" si="0"/>
        <v>80000</v>
      </c>
      <c r="L60" s="8">
        <f t="shared" si="1"/>
        <v>-20000</v>
      </c>
    </row>
    <row r="62" ht="12.75">
      <c r="A62" s="3" t="s">
        <v>30</v>
      </c>
    </row>
    <row r="63" ht="12.75">
      <c r="A63" s="1" t="s">
        <v>31</v>
      </c>
    </row>
    <row r="64" ht="12.75">
      <c r="A64" s="1" t="s">
        <v>32</v>
      </c>
    </row>
    <row r="68" ht="12.75">
      <c r="A68" s="3" t="s">
        <v>29</v>
      </c>
    </row>
    <row r="70" ht="12.75">
      <c r="A70" s="1" t="s">
        <v>33</v>
      </c>
    </row>
    <row r="72" spans="1:5" ht="12.75">
      <c r="A72" s="1" t="s">
        <v>34</v>
      </c>
      <c r="E72" s="2">
        <v>0.12</v>
      </c>
    </row>
    <row r="73" spans="1:5" ht="12.75">
      <c r="A73" s="1" t="s">
        <v>39</v>
      </c>
      <c r="E73" s="4">
        <v>0.075</v>
      </c>
    </row>
    <row r="74" ht="12.75">
      <c r="A74" s="1" t="s">
        <v>35</v>
      </c>
    </row>
    <row r="75" spans="1:5" ht="12.75">
      <c r="A75" s="1" t="s">
        <v>37</v>
      </c>
      <c r="E75" s="1">
        <f>(E3-E8*E3-E13*E3-E10*E3-E9*E3/(1+E72/12)^E5+(E10*E3*(1+E11/12)^E5)/(1+E73/12)^E5)</f>
        <v>914961.3067969482</v>
      </c>
    </row>
    <row r="77" spans="1:5" ht="12.75">
      <c r="A77" s="1" t="s">
        <v>36</v>
      </c>
      <c r="E77" s="9">
        <f>PV(E72/12,E5,-1)</f>
        <v>30.107505037274127</v>
      </c>
    </row>
    <row r="78" spans="1:5" ht="12.75">
      <c r="A78" s="1" t="s">
        <v>21</v>
      </c>
      <c r="E78" s="1">
        <f>E75/E77</f>
        <v>30389.808310725006</v>
      </c>
    </row>
    <row r="80" ht="12.75">
      <c r="A80" s="1" t="s">
        <v>38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Nidhi Bothra</dc:creator>
  <cp:keywords/>
  <dc:description/>
  <cp:lastModifiedBy>Abhirup Ghosh</cp:lastModifiedBy>
  <dcterms:created xsi:type="dcterms:W3CDTF">2004-10-27T15:09:50Z</dcterms:created>
  <dcterms:modified xsi:type="dcterms:W3CDTF">2014-10-08T07:44:38Z</dcterms:modified>
  <cp:category/>
  <cp:version/>
  <cp:contentType/>
  <cp:contentStatus/>
</cp:coreProperties>
</file>